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5" windowWidth="9720" windowHeight="8580"/>
  </bookViews>
  <sheets>
    <sheet name="Checkboxes" sheetId="1" r:id="rId1"/>
    <sheet name="Options" sheetId="3" r:id="rId2"/>
    <sheet name="PipeDB" sheetId="6" r:id="rId3"/>
    <sheet name="ScrollBar" sheetId="7" r:id="rId4"/>
    <sheet name="Spinner" sheetId="8" r:id="rId5"/>
    <sheet name="ListBox" sheetId="9" r:id="rId6"/>
    <sheet name="ComboBox" sheetId="10" r:id="rId7"/>
  </sheets>
  <externalReferences>
    <externalReference r:id="rId8"/>
  </externalReferences>
  <definedNames>
    <definedName name="Cities">#REF!</definedName>
    <definedName name="City">#REF!</definedName>
    <definedName name="ConcreteDB">[1]FootingDB!$B$29:$F$36</definedName>
    <definedName name="ConnectionDB">#REF!</definedName>
    <definedName name="ConnectionList">#REF!</definedName>
    <definedName name="FlatworkConcreteSupplier">'[1]Figure 6.2'!$K$4</definedName>
    <definedName name="FlatworkConcreteWaste">'[1]Figure 6.2'!$I$4</definedName>
    <definedName name="FlatworkLaborDB">'[1]Figure 6.2'!$B$16:$I$26</definedName>
    <definedName name="FlatworkLaborList">'[1]Figure 6.2'!$B$16:$B$26</definedName>
    <definedName name="FlatworkLaborSub">'[1]Figure 6.2'!$G$4</definedName>
    <definedName name="FootingList">[1]FootingDB!$B$3:$B$14</definedName>
    <definedName name="FtgDB">[1]FootingDB!$B$3:$I$14</definedName>
    <definedName name="FTGRebarMiscDB">[1]FootingDB!$B$18:$E$25</definedName>
    <definedName name="FTGRebarMiscList">[1]FootingDB!$B$18:$B$25</definedName>
    <definedName name="JBarSpacing">[1]Footing!$C$4</definedName>
    <definedName name="LFBar">[1]Footing!$C$13</definedName>
    <definedName name="Num_of_bars">[1]Footing!$C$3</definedName>
    <definedName name="PermitDataDB">#REF!</definedName>
    <definedName name="PermitFee">[1]PermitCodeDB!$H$12</definedName>
    <definedName name="RangeDB">ListBox!$E$11:$F$23</definedName>
    <definedName name="RangeList">ListBox!$E$11:$E$23</definedName>
    <definedName name="Sales_Tax">[1]Sheet2!$C$1</definedName>
    <definedName name="Slope">Spinner!$B$2</definedName>
    <definedName name="TotalValuation">#REF!</definedName>
    <definedName name="TotConnectFees">#REF!</definedName>
    <definedName name="ValuationDB">#REF!</definedName>
    <definedName name="ValuationList">#REF!</definedName>
    <definedName name="Waste">[1]Footing!$C$5</definedName>
    <definedName name="WaterConnectionDB">#REF!</definedName>
    <definedName name="WaterLineSize">#REF!</definedName>
    <definedName name="WaterLineSizeCheck">#REF!</definedName>
    <definedName name="WaterLineSizes">#REF!</definedName>
  </definedNames>
  <calcPr calcId="125725"/>
</workbook>
</file>

<file path=xl/calcChain.xml><?xml version="1.0" encoding="utf-8"?>
<calcChain xmlns="http://schemas.openxmlformats.org/spreadsheetml/2006/main">
  <c r="B2" i="9"/>
  <c r="C2" s="1"/>
  <c r="L4" i="1"/>
  <c r="B2" i="10"/>
  <c r="C2" s="1"/>
  <c r="E7" i="3"/>
  <c r="F7" s="1"/>
  <c r="L9" i="1" l="1"/>
  <c r="L8"/>
  <c r="H4"/>
  <c r="J5"/>
  <c r="J6"/>
  <c r="J4"/>
  <c r="F5"/>
  <c r="F6"/>
  <c r="F4"/>
  <c r="H5"/>
  <c r="H6"/>
  <c r="K6" l="1"/>
  <c r="L6" s="1"/>
  <c r="K4"/>
  <c r="K5"/>
  <c r="L5" s="1"/>
</calcChain>
</file>

<file path=xl/sharedStrings.xml><?xml version="1.0" encoding="utf-8"?>
<sst xmlns="http://schemas.openxmlformats.org/spreadsheetml/2006/main" count="52" uniqueCount="35">
  <si>
    <t>Windows</t>
  </si>
  <si>
    <t>QTY</t>
  </si>
  <si>
    <t>Size</t>
  </si>
  <si>
    <t xml:space="preserve">Unit Cost </t>
  </si>
  <si>
    <t>Low E</t>
  </si>
  <si>
    <t>Tinted</t>
  </si>
  <si>
    <t>Grids</t>
  </si>
  <si>
    <t xml:space="preserve">Unit Total </t>
  </si>
  <si>
    <t>Total Cost</t>
  </si>
  <si>
    <t>Total</t>
  </si>
  <si>
    <t>Tax</t>
  </si>
  <si>
    <t>Qty</t>
  </si>
  <si>
    <t>Unit</t>
  </si>
  <si>
    <t>Description</t>
  </si>
  <si>
    <t>Unit Cost</t>
  </si>
  <si>
    <t>LF</t>
  </si>
  <si>
    <t>1/2" Copper Type N</t>
  </si>
  <si>
    <t>1/2" PEX  Clear</t>
  </si>
  <si>
    <t>1/2" CPVC</t>
  </si>
  <si>
    <t>Pipe Database</t>
  </si>
  <si>
    <t>Supply Water Line</t>
  </si>
  <si>
    <t>Roof Slope</t>
  </si>
  <si>
    <t>RY160LXTS Stainless Slide-in</t>
  </si>
  <si>
    <t>WDE150LVB White Slide-in</t>
  </si>
  <si>
    <t>WDE150LVQ Bisquit Slide-in</t>
  </si>
  <si>
    <t xml:space="preserve">WDE150LVT Stainless Freestanding Gas </t>
  </si>
  <si>
    <t>WFG381LVS Stainless Freestanding Convection</t>
  </si>
  <si>
    <t>WFE381LVS Black Drip-in Coil</t>
  </si>
  <si>
    <t>WDE150LVS Stainless Drop-in Coil</t>
  </si>
  <si>
    <t>WDE350LVS Stainless Drop-in Ceramic</t>
  </si>
  <si>
    <t>WDE350LVQ White Drop-in Ceramic</t>
  </si>
  <si>
    <t>WDE350LVQ Black Drop-in Ceramic</t>
  </si>
  <si>
    <t>WFE371LVS Stainless Freestanding Ceramic</t>
  </si>
  <si>
    <t>WFG381LVQ White Freestanding Gas</t>
  </si>
  <si>
    <t>Range Database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</si>
</sst>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00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3" fillId="2" borderId="0" xfId="0" applyFont="1" applyFill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4" fillId="0" borderId="12" xfId="0" applyFont="1" applyBorder="1"/>
    <xf numFmtId="0" fontId="0" fillId="0" borderId="2" xfId="0" applyBorder="1"/>
    <xf numFmtId="0" fontId="0" fillId="0" borderId="3" xfId="0" applyBorder="1"/>
    <xf numFmtId="0" fontId="4" fillId="0" borderId="15" xfId="0" applyFont="1" applyBorder="1"/>
    <xf numFmtId="0" fontId="4" fillId="0" borderId="17" xfId="0" applyFont="1" applyBorder="1"/>
    <xf numFmtId="44" fontId="0" fillId="0" borderId="18" xfId="1" applyFont="1" applyBorder="1"/>
    <xf numFmtId="44" fontId="0" fillId="0" borderId="13" xfId="1" applyFont="1" applyBorder="1"/>
    <xf numFmtId="44" fontId="0" fillId="0" borderId="14" xfId="1" applyFont="1" applyBorder="1"/>
    <xf numFmtId="0" fontId="6" fillId="2" borderId="0" xfId="0" applyFont="1" applyFill="1"/>
    <xf numFmtId="0" fontId="5" fillId="0" borderId="2" xfId="0" applyFont="1" applyBorder="1"/>
    <xf numFmtId="0" fontId="5" fillId="0" borderId="5" xfId="0" applyFont="1" applyBorder="1"/>
    <xf numFmtId="0" fontId="5" fillId="0" borderId="7" xfId="0" applyFont="1" applyBorder="1"/>
    <xf numFmtId="44" fontId="0" fillId="0" borderId="4" xfId="1" applyFont="1" applyBorder="1"/>
    <xf numFmtId="44" fontId="0" fillId="0" borderId="6" xfId="1" applyFont="1" applyBorder="1"/>
    <xf numFmtId="44" fontId="4" fillId="0" borderId="0" xfId="1" applyFont="1"/>
    <xf numFmtId="0" fontId="4" fillId="0" borderId="19" xfId="0" applyFont="1" applyBorder="1"/>
    <xf numFmtId="0" fontId="4" fillId="0" borderId="20" xfId="0" applyFont="1" applyBorder="1"/>
    <xf numFmtId="9" fontId="4" fillId="0" borderId="15" xfId="0" applyNumberFormat="1" applyFont="1" applyBorder="1"/>
    <xf numFmtId="44" fontId="4" fillId="0" borderId="15" xfId="1" applyFont="1" applyBorder="1"/>
    <xf numFmtId="44" fontId="0" fillId="0" borderId="16" xfId="1" applyNumberFormat="1" applyFont="1" applyBorder="1"/>
    <xf numFmtId="44" fontId="0" fillId="0" borderId="4" xfId="1" applyNumberFormat="1" applyFont="1" applyBorder="1"/>
    <xf numFmtId="44" fontId="0" fillId="0" borderId="10" xfId="1" applyNumberFormat="1" applyFont="1" applyBorder="1"/>
    <xf numFmtId="44" fontId="0" fillId="0" borderId="6" xfId="1" applyNumberFormat="1" applyFont="1" applyBorder="1"/>
    <xf numFmtId="44" fontId="8" fillId="0" borderId="4" xfId="1" applyFont="1" applyBorder="1"/>
    <xf numFmtId="0" fontId="0" fillId="0" borderId="21" xfId="0" applyBorder="1"/>
    <xf numFmtId="44" fontId="0" fillId="0" borderId="21" xfId="0" applyNumberFormat="1" applyBorder="1"/>
    <xf numFmtId="0" fontId="1" fillId="0" borderId="5" xfId="2" applyFill="1" applyBorder="1" applyAlignment="1">
      <alignment horizontal="left"/>
    </xf>
    <xf numFmtId="0" fontId="1" fillId="0" borderId="1" xfId="2" applyFill="1" applyBorder="1" applyAlignment="1">
      <alignment horizontal="left"/>
    </xf>
    <xf numFmtId="0" fontId="1" fillId="0" borderId="7" xfId="2" applyFill="1" applyBorder="1" applyAlignment="1">
      <alignment horizontal="left"/>
    </xf>
    <xf numFmtId="0" fontId="1" fillId="0" borderId="8" xfId="2" applyFill="1" applyBorder="1" applyAlignment="1">
      <alignment horizontal="left"/>
    </xf>
    <xf numFmtId="4" fontId="1" fillId="4" borderId="6" xfId="2" applyNumberFormat="1" applyFill="1" applyBorder="1" applyAlignment="1">
      <alignment horizontal="right"/>
    </xf>
    <xf numFmtId="4" fontId="1" fillId="4" borderId="9" xfId="2" applyNumberFormat="1" applyFill="1" applyBorder="1" applyAlignment="1">
      <alignment horizontal="right"/>
    </xf>
    <xf numFmtId="0" fontId="1" fillId="0" borderId="25" xfId="2" applyFill="1" applyBorder="1" applyAlignment="1">
      <alignment horizontal="left"/>
    </xf>
    <xf numFmtId="0" fontId="1" fillId="0" borderId="26" xfId="2" applyFill="1" applyBorder="1" applyAlignment="1">
      <alignment horizontal="left"/>
    </xf>
    <xf numFmtId="4" fontId="1" fillId="4" borderId="22" xfId="2" applyNumberFormat="1" applyFill="1" applyBorder="1" applyAlignment="1">
      <alignment horizontal="right"/>
    </xf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0" xfId="0" applyFont="1"/>
    <xf numFmtId="0" fontId="10" fillId="5" borderId="0" xfId="0" applyFont="1" applyFill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3" borderId="1" xfId="0" applyFont="1" applyFill="1" applyBorder="1"/>
    <xf numFmtId="44" fontId="1" fillId="0" borderId="1" xfId="1" applyFont="1" applyBorder="1"/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" fillId="0" borderId="25" xfId="2" applyFont="1" applyFill="1" applyBorder="1" applyAlignment="1">
      <alignment horizontal="left"/>
    </xf>
    <xf numFmtId="0" fontId="1" fillId="0" borderId="26" xfId="2" applyFont="1" applyFill="1" applyBorder="1" applyAlignment="1">
      <alignment horizontal="left"/>
    </xf>
    <xf numFmtId="4" fontId="1" fillId="4" borderId="22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4" fontId="1" fillId="4" borderId="6" xfId="2" applyNumberFormat="1" applyFont="1" applyFill="1" applyBorder="1" applyAlignment="1">
      <alignment horizontal="right"/>
    </xf>
    <xf numFmtId="0" fontId="1" fillId="0" borderId="7" xfId="2" applyFont="1" applyFill="1" applyBorder="1" applyAlignment="1">
      <alignment horizontal="left"/>
    </xf>
    <xf numFmtId="0" fontId="1" fillId="0" borderId="8" xfId="2" applyFont="1" applyFill="1" applyBorder="1" applyAlignment="1">
      <alignment horizontal="left"/>
    </xf>
    <xf numFmtId="4" fontId="1" fillId="4" borderId="9" xfId="2" applyNumberFormat="1" applyFont="1" applyFill="1" applyBorder="1" applyAlignment="1">
      <alignment horizontal="right"/>
    </xf>
    <xf numFmtId="44" fontId="8" fillId="0" borderId="0" xfId="1" applyFont="1"/>
    <xf numFmtId="0" fontId="5" fillId="0" borderId="0" xfId="0" applyFont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CC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15</xdr:col>
      <xdr:colOff>184831</xdr:colOff>
      <xdr:row>21</xdr:row>
      <xdr:rowOff>28576</xdr:rowOff>
    </xdr:to>
    <xdr:pic>
      <xdr:nvPicPr>
        <xdr:cNvPr id="1025" name="Picture 1" descr="CheckBox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0"/>
          <a:ext cx="9271681" cy="1362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imating%20with%20Microsoft%20Excel%202007%20(2008)\Chapter%2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latwork"/>
      <sheetName val="Figure 6.2"/>
      <sheetName val="Sheet2"/>
      <sheetName val="Footing"/>
      <sheetName val="FootingDB"/>
      <sheetName val="PermitConnectionFees"/>
      <sheetName val="ValuationandFeeDB"/>
      <sheetName val="PermitCodeDB"/>
    </sheetNames>
    <sheetDataSet>
      <sheetData sheetId="0" refreshError="1"/>
      <sheetData sheetId="1">
        <row r="4">
          <cell r="G4" t="str">
            <v>Sub 1</v>
          </cell>
          <cell r="I4">
            <v>0.1</v>
          </cell>
          <cell r="K4" t="str">
            <v>Supplier 1</v>
          </cell>
        </row>
        <row r="16">
          <cell r="B16" t="str">
            <v>Basement Slab</v>
          </cell>
          <cell r="C16">
            <v>4</v>
          </cell>
          <cell r="D16" t="str">
            <v>SF</v>
          </cell>
          <cell r="E16">
            <v>3000</v>
          </cell>
          <cell r="F16" t="str">
            <v>CY</v>
          </cell>
          <cell r="G16">
            <v>0.65</v>
          </cell>
          <cell r="H16">
            <v>0.68250000000000011</v>
          </cell>
          <cell r="I16">
            <v>0.71500000000000008</v>
          </cell>
        </row>
        <row r="17">
          <cell r="B17" t="str">
            <v>Slab on Grade</v>
          </cell>
          <cell r="C17">
            <v>4</v>
          </cell>
          <cell r="D17" t="str">
            <v>SF</v>
          </cell>
          <cell r="E17">
            <v>3000</v>
          </cell>
          <cell r="F17" t="str">
            <v>CY</v>
          </cell>
          <cell r="G17">
            <v>0.65</v>
          </cell>
          <cell r="H17">
            <v>0.68250000000000011</v>
          </cell>
          <cell r="I17">
            <v>0.71500000000000008</v>
          </cell>
        </row>
        <row r="18">
          <cell r="B18" t="str">
            <v>Porch Cap</v>
          </cell>
          <cell r="C18">
            <v>6</v>
          </cell>
          <cell r="D18" t="str">
            <v>SF</v>
          </cell>
          <cell r="E18">
            <v>4000</v>
          </cell>
          <cell r="F18" t="str">
            <v>CY</v>
          </cell>
          <cell r="G18">
            <v>0.85</v>
          </cell>
          <cell r="H18">
            <v>0.89249999999999996</v>
          </cell>
          <cell r="I18">
            <v>0.93500000000000005</v>
          </cell>
        </row>
        <row r="19">
          <cell r="B19" t="str">
            <v>Garage Slab</v>
          </cell>
          <cell r="C19">
            <v>4</v>
          </cell>
          <cell r="D19" t="str">
            <v>SF</v>
          </cell>
          <cell r="E19">
            <v>3000</v>
          </cell>
          <cell r="F19" t="str">
            <v>CY</v>
          </cell>
          <cell r="G19">
            <v>0.75</v>
          </cell>
          <cell r="H19">
            <v>0.78750000000000009</v>
          </cell>
          <cell r="I19">
            <v>0.82500000000000007</v>
          </cell>
        </row>
        <row r="20">
          <cell r="B20" t="str">
            <v>Driveway</v>
          </cell>
          <cell r="C20">
            <v>4</v>
          </cell>
          <cell r="D20" t="str">
            <v>SF</v>
          </cell>
          <cell r="E20">
            <v>4000</v>
          </cell>
          <cell r="F20" t="str">
            <v>CY</v>
          </cell>
          <cell r="G20">
            <v>0.75</v>
          </cell>
          <cell r="H20">
            <v>0.78750000000000009</v>
          </cell>
          <cell r="I20">
            <v>0.82500000000000007</v>
          </cell>
        </row>
        <row r="21">
          <cell r="B21" t="str">
            <v>Drive Approach Apron</v>
          </cell>
          <cell r="C21">
            <v>4</v>
          </cell>
          <cell r="D21" t="str">
            <v>SF</v>
          </cell>
          <cell r="E21">
            <v>4500</v>
          </cell>
          <cell r="F21" t="str">
            <v>CY</v>
          </cell>
          <cell r="G21">
            <v>0.8</v>
          </cell>
          <cell r="H21">
            <v>0.84000000000000008</v>
          </cell>
          <cell r="I21">
            <v>0.88000000000000012</v>
          </cell>
        </row>
        <row r="22">
          <cell r="B22" t="str">
            <v>Patio</v>
          </cell>
          <cell r="C22">
            <v>4</v>
          </cell>
          <cell r="D22" t="str">
            <v>SF</v>
          </cell>
          <cell r="E22">
            <v>4000</v>
          </cell>
          <cell r="F22" t="str">
            <v>CY</v>
          </cell>
          <cell r="G22">
            <v>0.75</v>
          </cell>
          <cell r="H22">
            <v>0.78750000000000009</v>
          </cell>
          <cell r="I22">
            <v>0.82500000000000007</v>
          </cell>
        </row>
        <row r="23">
          <cell r="B23" t="str">
            <v>Sidewalk Labor</v>
          </cell>
          <cell r="C23">
            <v>4</v>
          </cell>
          <cell r="D23" t="str">
            <v>SF</v>
          </cell>
          <cell r="E23">
            <v>4000</v>
          </cell>
          <cell r="F23" t="str">
            <v>CY</v>
          </cell>
          <cell r="G23">
            <v>0.7</v>
          </cell>
          <cell r="H23">
            <v>0.73499999999999999</v>
          </cell>
          <cell r="I23">
            <v>0.77</v>
          </cell>
        </row>
        <row r="24">
          <cell r="B24" t="str">
            <v>Sidewalk Base</v>
          </cell>
          <cell r="C24">
            <v>4</v>
          </cell>
          <cell r="D24" t="str">
            <v>SF</v>
          </cell>
          <cell r="E24" t="str">
            <v>Road Base</v>
          </cell>
          <cell r="F24" t="str">
            <v>CY</v>
          </cell>
          <cell r="G24">
            <v>0.7</v>
          </cell>
          <cell r="H24">
            <v>0.73499999999999999</v>
          </cell>
          <cell r="I24">
            <v>0.77</v>
          </cell>
        </row>
        <row r="25">
          <cell r="B25" t="str">
            <v>Theater Slab</v>
          </cell>
          <cell r="C25">
            <v>4</v>
          </cell>
          <cell r="D25" t="str">
            <v>SF</v>
          </cell>
          <cell r="E25">
            <v>3000</v>
          </cell>
          <cell r="F25" t="str">
            <v>CY</v>
          </cell>
          <cell r="G25">
            <v>0.85</v>
          </cell>
          <cell r="H25">
            <v>0.89249999999999996</v>
          </cell>
          <cell r="I25">
            <v>0.93500000000000005</v>
          </cell>
        </row>
      </sheetData>
      <sheetData sheetId="2">
        <row r="1">
          <cell r="C1">
            <v>6.5000000000000002E-2</v>
          </cell>
        </row>
      </sheetData>
      <sheetData sheetId="3">
        <row r="3">
          <cell r="C3">
            <v>2</v>
          </cell>
        </row>
        <row r="4">
          <cell r="C4">
            <v>24</v>
          </cell>
        </row>
        <row r="5">
          <cell r="C5">
            <v>0.05</v>
          </cell>
        </row>
        <row r="13">
          <cell r="C13">
            <v>265</v>
          </cell>
        </row>
      </sheetData>
      <sheetData sheetId="4">
        <row r="3">
          <cell r="B3" t="str">
            <v>Ribbon Footings----------------</v>
          </cell>
        </row>
        <row r="4">
          <cell r="B4" t="str">
            <v>16 x 8 Footing</v>
          </cell>
          <cell r="C4" t="str">
            <v>1</v>
          </cell>
          <cell r="D4" t="str">
            <v>LF</v>
          </cell>
          <cell r="E4">
            <v>16</v>
          </cell>
          <cell r="F4">
            <v>8</v>
          </cell>
          <cell r="G4">
            <v>3000</v>
          </cell>
          <cell r="H4">
            <v>92.240000000000009</v>
          </cell>
          <cell r="I4">
            <v>3.5</v>
          </cell>
        </row>
        <row r="5">
          <cell r="B5" t="str">
            <v>18 x 8 Footing</v>
          </cell>
          <cell r="C5" t="str">
            <v>1</v>
          </cell>
          <cell r="D5" t="str">
            <v>LF</v>
          </cell>
          <cell r="E5">
            <v>18</v>
          </cell>
          <cell r="F5">
            <v>8</v>
          </cell>
          <cell r="G5">
            <v>3000</v>
          </cell>
          <cell r="H5">
            <v>92.240000000000009</v>
          </cell>
          <cell r="I5">
            <v>3.5</v>
          </cell>
        </row>
        <row r="6">
          <cell r="B6" t="str">
            <v>18 x 10 Footing</v>
          </cell>
          <cell r="C6" t="str">
            <v>1</v>
          </cell>
          <cell r="D6" t="str">
            <v>LF</v>
          </cell>
          <cell r="E6">
            <v>18</v>
          </cell>
          <cell r="F6">
            <v>10</v>
          </cell>
          <cell r="G6">
            <v>3000</v>
          </cell>
          <cell r="H6">
            <v>92.240000000000009</v>
          </cell>
          <cell r="I6">
            <v>3.5</v>
          </cell>
        </row>
        <row r="7">
          <cell r="B7" t="str">
            <v>20 x 8 Footing</v>
          </cell>
          <cell r="C7" t="str">
            <v>1</v>
          </cell>
          <cell r="D7" t="str">
            <v>LF</v>
          </cell>
          <cell r="E7">
            <v>20</v>
          </cell>
          <cell r="F7">
            <v>8</v>
          </cell>
          <cell r="G7">
            <v>3000</v>
          </cell>
          <cell r="H7">
            <v>92.240000000000009</v>
          </cell>
          <cell r="I7">
            <v>3.5</v>
          </cell>
        </row>
        <row r="8">
          <cell r="B8" t="str">
            <v>20 x 10 Footing</v>
          </cell>
          <cell r="C8" t="str">
            <v>1</v>
          </cell>
          <cell r="D8" t="str">
            <v>LF</v>
          </cell>
          <cell r="E8">
            <v>20</v>
          </cell>
          <cell r="F8">
            <v>10</v>
          </cell>
          <cell r="G8">
            <v>3000</v>
          </cell>
          <cell r="H8">
            <v>92.240000000000009</v>
          </cell>
          <cell r="I8">
            <v>3.6</v>
          </cell>
        </row>
        <row r="9">
          <cell r="B9" t="str">
            <v>20 x 12 Footing</v>
          </cell>
          <cell r="C9" t="str">
            <v>1</v>
          </cell>
          <cell r="D9" t="str">
            <v>LF</v>
          </cell>
          <cell r="E9">
            <v>20</v>
          </cell>
          <cell r="F9">
            <v>12</v>
          </cell>
          <cell r="G9">
            <v>3000</v>
          </cell>
          <cell r="H9">
            <v>92.240000000000009</v>
          </cell>
          <cell r="I9">
            <v>3.7</v>
          </cell>
        </row>
        <row r="10">
          <cell r="B10" t="str">
            <v>24 x 10 Footing</v>
          </cell>
          <cell r="C10" t="str">
            <v>1</v>
          </cell>
          <cell r="D10" t="str">
            <v>LF</v>
          </cell>
          <cell r="E10">
            <v>24</v>
          </cell>
          <cell r="F10">
            <v>10</v>
          </cell>
          <cell r="G10">
            <v>3000</v>
          </cell>
          <cell r="H10">
            <v>92.240000000000009</v>
          </cell>
          <cell r="I10">
            <v>3.8</v>
          </cell>
        </row>
        <row r="11">
          <cell r="B11" t="str">
            <v>24 x 12 Footing</v>
          </cell>
          <cell r="C11" t="str">
            <v>1</v>
          </cell>
          <cell r="D11" t="str">
            <v>LF</v>
          </cell>
          <cell r="E11">
            <v>24</v>
          </cell>
          <cell r="F11">
            <v>12</v>
          </cell>
          <cell r="G11">
            <v>3000</v>
          </cell>
          <cell r="H11">
            <v>92.240000000000009</v>
          </cell>
          <cell r="I11">
            <v>3.9</v>
          </cell>
        </row>
        <row r="12">
          <cell r="B12" t="str">
            <v>30 x 12 Footing</v>
          </cell>
          <cell r="C12" t="str">
            <v>1</v>
          </cell>
          <cell r="D12" t="str">
            <v>LF</v>
          </cell>
          <cell r="E12">
            <v>30</v>
          </cell>
          <cell r="F12">
            <v>12</v>
          </cell>
          <cell r="G12">
            <v>3000</v>
          </cell>
          <cell r="H12">
            <v>92.240000000000009</v>
          </cell>
          <cell r="I12">
            <v>4</v>
          </cell>
        </row>
        <row r="13">
          <cell r="B13" t="str">
            <v>30 x 16 Footing</v>
          </cell>
          <cell r="C13" t="str">
            <v>1</v>
          </cell>
          <cell r="D13" t="str">
            <v>LF</v>
          </cell>
          <cell r="E13">
            <v>30</v>
          </cell>
          <cell r="F13">
            <v>16</v>
          </cell>
          <cell r="G13">
            <v>3000</v>
          </cell>
          <cell r="H13">
            <v>92.240000000000009</v>
          </cell>
          <cell r="I13">
            <v>4.0999999999999996</v>
          </cell>
        </row>
        <row r="18">
          <cell r="B18" t="str">
            <v>20'</v>
          </cell>
          <cell r="C18">
            <v>31</v>
          </cell>
          <cell r="D18" t="str">
            <v>EA</v>
          </cell>
          <cell r="E18">
            <v>9.16</v>
          </cell>
        </row>
        <row r="19">
          <cell r="B19" t="str">
            <v>30'' J-Bar</v>
          </cell>
          <cell r="C19">
            <v>12</v>
          </cell>
          <cell r="D19" t="str">
            <v>EA</v>
          </cell>
          <cell r="E19">
            <v>1.8900000000000001</v>
          </cell>
        </row>
        <row r="20">
          <cell r="B20" t="str">
            <v>48'' J-Bar</v>
          </cell>
          <cell r="C20">
            <v>12</v>
          </cell>
          <cell r="D20" t="str">
            <v>EA</v>
          </cell>
          <cell r="E20">
            <v>2.75</v>
          </cell>
        </row>
        <row r="21">
          <cell r="B21" t="str">
            <v>4'-6'' J-Bar</v>
          </cell>
          <cell r="C21">
            <v>12</v>
          </cell>
          <cell r="D21" t="str">
            <v>EA</v>
          </cell>
          <cell r="E21">
            <v>2.95</v>
          </cell>
        </row>
        <row r="22">
          <cell r="B22" t="str">
            <v>Step-up</v>
          </cell>
          <cell r="C22">
            <v>1</v>
          </cell>
          <cell r="D22" t="str">
            <v>EA</v>
          </cell>
          <cell r="E22">
            <v>25</v>
          </cell>
        </row>
        <row r="23">
          <cell r="B23" t="str">
            <v>Blockout</v>
          </cell>
          <cell r="C23">
            <v>1</v>
          </cell>
          <cell r="D23" t="str">
            <v>EA</v>
          </cell>
          <cell r="E23">
            <v>15</v>
          </cell>
        </row>
        <row r="24">
          <cell r="B24" t="str">
            <v>Bulkhead</v>
          </cell>
          <cell r="C24">
            <v>1</v>
          </cell>
          <cell r="D24" t="str">
            <v>EA</v>
          </cell>
          <cell r="E24">
            <v>15</v>
          </cell>
        </row>
        <row r="29">
          <cell r="B29">
            <v>2500</v>
          </cell>
          <cell r="C29" t="str">
            <v>CY</v>
          </cell>
          <cell r="D29">
            <v>87.7</v>
          </cell>
          <cell r="E29">
            <v>92.09</v>
          </cell>
          <cell r="F29">
            <v>96.48</v>
          </cell>
        </row>
        <row r="30">
          <cell r="B30">
            <v>3000</v>
          </cell>
          <cell r="C30" t="str">
            <v>CY</v>
          </cell>
          <cell r="D30">
            <v>92.240000000000009</v>
          </cell>
          <cell r="E30">
            <v>96.86</v>
          </cell>
          <cell r="F30">
            <v>101.47</v>
          </cell>
        </row>
        <row r="31">
          <cell r="B31">
            <v>3500</v>
          </cell>
          <cell r="C31" t="str">
            <v>CY</v>
          </cell>
          <cell r="D31">
            <v>95.26</v>
          </cell>
          <cell r="E31">
            <v>100.03</v>
          </cell>
          <cell r="F31">
            <v>104.79</v>
          </cell>
        </row>
        <row r="32">
          <cell r="B32">
            <v>4000</v>
          </cell>
          <cell r="C32" t="str">
            <v>CY</v>
          </cell>
          <cell r="D32">
            <v>98.28</v>
          </cell>
          <cell r="E32">
            <v>103.2</v>
          </cell>
          <cell r="F32">
            <v>108.11</v>
          </cell>
        </row>
        <row r="33">
          <cell r="B33">
            <v>4500</v>
          </cell>
          <cell r="C33" t="str">
            <v>CY</v>
          </cell>
          <cell r="D33">
            <v>104.33</v>
          </cell>
          <cell r="E33">
            <v>109.55000000000001</v>
          </cell>
          <cell r="F33">
            <v>114.77000000000001</v>
          </cell>
        </row>
        <row r="34">
          <cell r="B34">
            <v>5000</v>
          </cell>
          <cell r="C34" t="str">
            <v>CY</v>
          </cell>
          <cell r="D34">
            <v>107.36</v>
          </cell>
          <cell r="E34">
            <v>112.73</v>
          </cell>
          <cell r="F34">
            <v>118.10000000000001</v>
          </cell>
        </row>
        <row r="35">
          <cell r="B35" t="str">
            <v>Road Base</v>
          </cell>
          <cell r="C35" t="str">
            <v>CY</v>
          </cell>
          <cell r="D35">
            <v>8.4</v>
          </cell>
          <cell r="E35">
            <v>8.82</v>
          </cell>
          <cell r="F35">
            <v>9.24</v>
          </cell>
        </row>
      </sheetData>
      <sheetData sheetId="5"/>
      <sheetData sheetId="6"/>
      <sheetData sheetId="7">
        <row r="12">
          <cell r="H12">
            <v>2158.5500000000002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2:HG9"/>
  <sheetViews>
    <sheetView tabSelected="1" workbookViewId="0"/>
  </sheetViews>
  <sheetFormatPr defaultRowHeight="15"/>
  <cols>
    <col min="1" max="1" width="2.7109375" customWidth="1"/>
    <col min="2" max="2" width="5.5703125" customWidth="1"/>
    <col min="3" max="3" width="6.140625" customWidth="1"/>
    <col min="10" max="10" width="10.85546875" customWidth="1"/>
    <col min="11" max="12" width="11.140625" customWidth="1"/>
  </cols>
  <sheetData>
    <row r="2" spans="2:215" s="1" customFormat="1" ht="19.5" thickBot="1">
      <c r="B2" s="17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215" s="1" customFormat="1" ht="15.75" thickBot="1">
      <c r="B3" s="13" t="s">
        <v>1</v>
      </c>
      <c r="C3" s="9" t="s">
        <v>2</v>
      </c>
      <c r="D3" s="24" t="s">
        <v>3</v>
      </c>
      <c r="E3" s="13" t="s">
        <v>4</v>
      </c>
      <c r="F3" s="26">
        <v>0.09</v>
      </c>
      <c r="G3" s="13" t="s">
        <v>5</v>
      </c>
      <c r="H3" s="26">
        <v>0.12</v>
      </c>
      <c r="I3" s="13" t="s">
        <v>6</v>
      </c>
      <c r="J3" s="27">
        <v>12.5</v>
      </c>
      <c r="K3" s="25" t="s">
        <v>7</v>
      </c>
      <c r="L3" s="12" t="s">
        <v>8</v>
      </c>
    </row>
    <row r="4" spans="2:215">
      <c r="B4" s="10">
        <v>2</v>
      </c>
      <c r="C4" s="11">
        <v>4040</v>
      </c>
      <c r="D4" s="14">
        <v>163</v>
      </c>
      <c r="E4" s="18" t="b">
        <v>1</v>
      </c>
      <c r="F4" s="21">
        <f>IF(E4,D4*$F$3,"")</f>
        <v>14.67</v>
      </c>
      <c r="G4" s="18" t="b">
        <v>1</v>
      </c>
      <c r="H4" s="32">
        <f t="shared" ref="H4:H6" si="0">IF(G4,D4*$H$3,"")</f>
        <v>19.559999999999999</v>
      </c>
      <c r="I4" s="18" t="b">
        <v>0</v>
      </c>
      <c r="J4" s="21" t="str">
        <f>IF(I4,$J$3,"")</f>
        <v/>
      </c>
      <c r="K4" s="28">
        <f>SUM(D4,F4,H4,J4)</f>
        <v>197.23</v>
      </c>
      <c r="L4" s="29">
        <f>B4*K4</f>
        <v>394.46</v>
      </c>
      <c r="HG4" s="1"/>
    </row>
    <row r="5" spans="2:215">
      <c r="B5" s="4">
        <v>3</v>
      </c>
      <c r="C5" s="3">
        <v>5040</v>
      </c>
      <c r="D5" s="15">
        <v>184</v>
      </c>
      <c r="E5" s="19" t="b">
        <v>1</v>
      </c>
      <c r="F5" s="22">
        <f t="shared" ref="F5:F6" si="1">IF(E5,D5*$F$3,"")</f>
        <v>16.559999999999999</v>
      </c>
      <c r="G5" s="19" t="b">
        <v>1</v>
      </c>
      <c r="H5" s="22">
        <f t="shared" si="0"/>
        <v>22.08</v>
      </c>
      <c r="I5" s="19" t="b">
        <v>0</v>
      </c>
      <c r="J5" s="22" t="str">
        <f t="shared" ref="J5:J6" si="2">IF(I5,$J$3,"")</f>
        <v/>
      </c>
      <c r="K5" s="30">
        <f t="shared" ref="K5:K6" si="3">SUM(D5,F5,H5,J5)</f>
        <v>222.64</v>
      </c>
      <c r="L5" s="31">
        <f t="shared" ref="L5:L6" si="4">B5*K5</f>
        <v>667.92</v>
      </c>
      <c r="HG5" s="1"/>
    </row>
    <row r="6" spans="2:215">
      <c r="B6" s="4">
        <v>1</v>
      </c>
      <c r="C6" s="3">
        <v>5050</v>
      </c>
      <c r="D6" s="15">
        <v>225</v>
      </c>
      <c r="E6" s="19" t="b">
        <v>0</v>
      </c>
      <c r="F6" s="22" t="str">
        <f t="shared" si="1"/>
        <v/>
      </c>
      <c r="G6" s="19" t="b">
        <v>0</v>
      </c>
      <c r="H6" s="22" t="str">
        <f t="shared" si="0"/>
        <v/>
      </c>
      <c r="I6" s="19" t="b">
        <v>1</v>
      </c>
      <c r="J6" s="22">
        <f t="shared" si="2"/>
        <v>12.5</v>
      </c>
      <c r="K6" s="30">
        <f t="shared" si="3"/>
        <v>237.5</v>
      </c>
      <c r="L6" s="31">
        <f t="shared" si="4"/>
        <v>237.5</v>
      </c>
    </row>
    <row r="7" spans="2:215" ht="15.75" thickBot="1">
      <c r="B7" s="5"/>
      <c r="C7" s="6"/>
      <c r="D7" s="16"/>
      <c r="E7" s="20"/>
      <c r="F7" s="7"/>
      <c r="G7" s="20"/>
      <c r="H7" s="7"/>
      <c r="I7" s="20"/>
      <c r="J7" s="7"/>
      <c r="K7" s="8"/>
      <c r="L7" s="7"/>
    </row>
    <row r="8" spans="2:215" ht="15.75" thickBot="1">
      <c r="K8" s="33" t="s">
        <v>10</v>
      </c>
      <c r="L8" s="34">
        <f>SUM(L4:L7)*0.065</f>
        <v>84.492199999999997</v>
      </c>
    </row>
    <row r="9" spans="2:215">
      <c r="K9" s="1" t="s">
        <v>9</v>
      </c>
      <c r="L9" s="23">
        <f>SUM(L4:L8)</f>
        <v>1384.3721999999998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16"/>
  <sheetViews>
    <sheetView workbookViewId="0"/>
  </sheetViews>
  <sheetFormatPr defaultRowHeight="15"/>
  <cols>
    <col min="1" max="1" width="5.140625" customWidth="1"/>
    <col min="2" max="2" width="19.7109375" customWidth="1"/>
    <col min="3" max="3" width="6.5703125" customWidth="1"/>
    <col min="4" max="4" width="12.140625" customWidth="1"/>
    <col min="5" max="5" width="12.5703125" customWidth="1"/>
    <col min="6" max="6" width="9.7109375" customWidth="1"/>
  </cols>
  <sheetData>
    <row r="1" spans="1:7" s="49" customFormat="1"/>
    <row r="2" spans="1:7">
      <c r="A2" s="47">
        <v>2</v>
      </c>
    </row>
    <row r="6" spans="1:7" s="50" customFormat="1" ht="15.75">
      <c r="A6" s="51"/>
      <c r="B6" s="52" t="s">
        <v>13</v>
      </c>
      <c r="C6" s="52" t="s">
        <v>11</v>
      </c>
      <c r="D6" s="52" t="s">
        <v>12</v>
      </c>
      <c r="E6" s="52" t="s">
        <v>3</v>
      </c>
      <c r="F6" s="52" t="s">
        <v>9</v>
      </c>
      <c r="G6" s="51"/>
    </row>
    <row r="7" spans="1:7">
      <c r="A7" s="53"/>
      <c r="B7" s="54" t="s">
        <v>20</v>
      </c>
      <c r="C7" s="55">
        <v>50</v>
      </c>
      <c r="D7" s="54" t="s">
        <v>15</v>
      </c>
      <c r="E7" s="56">
        <f>IF(A2=1,D12,IF(A2=2,D13,D14))</f>
        <v>0.57999999999999996</v>
      </c>
      <c r="F7" s="56">
        <f>C7*E7</f>
        <v>28.999999999999996</v>
      </c>
      <c r="G7" s="53"/>
    </row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 ht="16.5" thickBot="1">
      <c r="A10" s="53"/>
      <c r="B10" s="52" t="s">
        <v>19</v>
      </c>
      <c r="C10" s="52"/>
      <c r="D10" s="52"/>
      <c r="E10" s="53"/>
      <c r="F10" s="53"/>
      <c r="G10" s="53"/>
    </row>
    <row r="11" spans="1:7" ht="15.75" thickBot="1">
      <c r="A11" s="53"/>
      <c r="B11" s="57" t="s">
        <v>13</v>
      </c>
      <c r="C11" s="58" t="s">
        <v>12</v>
      </c>
      <c r="D11" s="59" t="s">
        <v>14</v>
      </c>
      <c r="E11" s="53"/>
      <c r="F11" s="53"/>
      <c r="G11" s="53"/>
    </row>
    <row r="12" spans="1:7">
      <c r="A12" s="53"/>
      <c r="B12" s="60" t="s">
        <v>16</v>
      </c>
      <c r="C12" s="61" t="s">
        <v>15</v>
      </c>
      <c r="D12" s="62">
        <v>1.35</v>
      </c>
      <c r="E12" s="53"/>
      <c r="F12" s="53"/>
      <c r="G12" s="53"/>
    </row>
    <row r="13" spans="1:7">
      <c r="A13" s="53"/>
      <c r="B13" s="63" t="s">
        <v>17</v>
      </c>
      <c r="C13" s="64" t="s">
        <v>15</v>
      </c>
      <c r="D13" s="65">
        <v>0.57999999999999996</v>
      </c>
      <c r="E13" s="53"/>
      <c r="F13" s="53"/>
      <c r="G13" s="53"/>
    </row>
    <row r="14" spans="1:7">
      <c r="A14" s="53"/>
      <c r="B14" s="63" t="s">
        <v>18</v>
      </c>
      <c r="C14" s="64" t="s">
        <v>15</v>
      </c>
      <c r="D14" s="65">
        <v>0.87</v>
      </c>
      <c r="E14" s="53"/>
      <c r="F14" s="53"/>
      <c r="G14" s="53"/>
    </row>
    <row r="15" spans="1:7" ht="15.75" thickBot="1">
      <c r="A15" s="53"/>
      <c r="B15" s="66"/>
      <c r="C15" s="67"/>
      <c r="D15" s="68"/>
      <c r="E15" s="53"/>
      <c r="F15" s="53"/>
      <c r="G15" s="53"/>
    </row>
    <row r="16" spans="1:7">
      <c r="A16" s="53"/>
      <c r="B16" s="53"/>
      <c r="C16" s="53"/>
      <c r="D16" s="53"/>
      <c r="E16" s="53"/>
      <c r="F16" s="53"/>
      <c r="G16" s="5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B2:D7"/>
  <sheetViews>
    <sheetView workbookViewId="0">
      <selection activeCell="B2" sqref="B2:D7"/>
    </sheetView>
  </sheetViews>
  <sheetFormatPr defaultRowHeight="15"/>
  <cols>
    <col min="1" max="1" width="5.42578125" customWidth="1"/>
    <col min="2" max="2" width="21.85546875" customWidth="1"/>
    <col min="3" max="3" width="5.5703125" customWidth="1"/>
    <col min="4" max="4" width="10.140625" customWidth="1"/>
  </cols>
  <sheetData>
    <row r="2" spans="2:4" ht="16.5" thickBot="1">
      <c r="B2" s="48" t="s">
        <v>19</v>
      </c>
      <c r="C2" s="48"/>
      <c r="D2" s="48"/>
    </row>
    <row r="3" spans="2:4" ht="15.75" thickBot="1">
      <c r="B3" s="44" t="s">
        <v>13</v>
      </c>
      <c r="C3" s="45" t="s">
        <v>12</v>
      </c>
      <c r="D3" s="46" t="s">
        <v>14</v>
      </c>
    </row>
    <row r="4" spans="2:4">
      <c r="B4" s="41" t="s">
        <v>16</v>
      </c>
      <c r="C4" s="42" t="s">
        <v>15</v>
      </c>
      <c r="D4" s="43">
        <v>1.35</v>
      </c>
    </row>
    <row r="5" spans="2:4">
      <c r="B5" s="35" t="s">
        <v>17</v>
      </c>
      <c r="C5" s="36" t="s">
        <v>15</v>
      </c>
      <c r="D5" s="39">
        <v>0.57999999999999996</v>
      </c>
    </row>
    <row r="6" spans="2:4">
      <c r="B6" s="35" t="s">
        <v>18</v>
      </c>
      <c r="C6" s="36" t="s">
        <v>15</v>
      </c>
      <c r="D6" s="39">
        <v>0.87</v>
      </c>
    </row>
    <row r="7" spans="2:4" ht="15.75" thickBot="1">
      <c r="B7" s="37"/>
      <c r="C7" s="38"/>
      <c r="D7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"/>
  <sheetViews>
    <sheetView workbookViewId="0">
      <selection activeCell="D8" sqref="D8"/>
    </sheetView>
  </sheetViews>
  <sheetFormatPr defaultRowHeight="15"/>
  <sheetData>
    <row r="2" spans="1:1">
      <c r="A2">
        <v>27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2:B2"/>
  <sheetViews>
    <sheetView workbookViewId="0">
      <selection activeCell="C5" sqref="C5"/>
    </sheetView>
  </sheetViews>
  <sheetFormatPr defaultRowHeight="15"/>
  <cols>
    <col min="1" max="1" width="15.85546875" customWidth="1"/>
    <col min="2" max="2" width="5.42578125" customWidth="1"/>
  </cols>
  <sheetData>
    <row r="2" spans="1:2">
      <c r="A2" t="s">
        <v>21</v>
      </c>
      <c r="B2" s="49">
        <v>6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2:F23"/>
  <sheetViews>
    <sheetView workbookViewId="0"/>
  </sheetViews>
  <sheetFormatPr defaultRowHeight="15"/>
  <cols>
    <col min="1" max="1" width="3.140625" customWidth="1"/>
    <col min="2" max="2" width="33.85546875" customWidth="1"/>
    <col min="3" max="3" width="12.28515625" customWidth="1"/>
    <col min="5" max="5" width="43.140625" bestFit="1" customWidth="1"/>
    <col min="6" max="6" width="10.5703125" bestFit="1" customWidth="1"/>
    <col min="7" max="7" width="10.7109375" bestFit="1" customWidth="1"/>
  </cols>
  <sheetData>
    <row r="2" spans="1:6">
      <c r="A2" s="70">
        <v>3</v>
      </c>
      <c r="B2" s="47" t="str">
        <f>INDEX(RangeList,A2)</f>
        <v>WDE350LVQ Black Drop-in Ceramic</v>
      </c>
      <c r="C2" s="69">
        <f>VLOOKUP(B2,RangeDB,2,FALSE)</f>
        <v>1399</v>
      </c>
      <c r="D2" s="47"/>
    </row>
    <row r="10" spans="1:6" ht="15.75" thickBot="1">
      <c r="E10" s="1" t="s">
        <v>34</v>
      </c>
    </row>
    <row r="11" spans="1:6">
      <c r="E11" s="10" t="s">
        <v>29</v>
      </c>
      <c r="F11" s="21">
        <v>1599</v>
      </c>
    </row>
    <row r="12" spans="1:6">
      <c r="E12" s="4" t="s">
        <v>30</v>
      </c>
      <c r="F12" s="22">
        <v>1399</v>
      </c>
    </row>
    <row r="13" spans="1:6">
      <c r="E13" s="4" t="s">
        <v>31</v>
      </c>
      <c r="F13" s="22">
        <v>1399</v>
      </c>
    </row>
    <row r="14" spans="1:6">
      <c r="E14" s="4" t="s">
        <v>28</v>
      </c>
      <c r="F14" s="22">
        <v>1199</v>
      </c>
    </row>
    <row r="15" spans="1:6">
      <c r="E15" s="4" t="s">
        <v>22</v>
      </c>
      <c r="F15" s="22">
        <v>1049</v>
      </c>
    </row>
    <row r="16" spans="1:6">
      <c r="E16" s="4" t="s">
        <v>23</v>
      </c>
      <c r="F16" s="22">
        <v>999</v>
      </c>
    </row>
    <row r="17" spans="5:6">
      <c r="E17" s="4" t="s">
        <v>24</v>
      </c>
      <c r="F17" s="22">
        <v>999</v>
      </c>
    </row>
    <row r="18" spans="5:6">
      <c r="E18" s="4" t="s">
        <v>25</v>
      </c>
      <c r="F18" s="22">
        <v>999</v>
      </c>
    </row>
    <row r="19" spans="5:6">
      <c r="E19" s="4" t="s">
        <v>26</v>
      </c>
      <c r="F19" s="22">
        <v>999</v>
      </c>
    </row>
    <row r="20" spans="5:6">
      <c r="E20" s="4" t="s">
        <v>27</v>
      </c>
      <c r="F20" s="22">
        <v>999</v>
      </c>
    </row>
    <row r="21" spans="5:6">
      <c r="E21" s="4" t="s">
        <v>32</v>
      </c>
      <c r="F21" s="22">
        <v>899</v>
      </c>
    </row>
    <row r="22" spans="5:6">
      <c r="E22" s="4" t="s">
        <v>33</v>
      </c>
      <c r="F22" s="22">
        <v>899</v>
      </c>
    </row>
    <row r="23" spans="5:6" ht="15.75" thickBot="1">
      <c r="E23" s="5"/>
      <c r="F23" s="7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2:C2"/>
  <sheetViews>
    <sheetView workbookViewId="0"/>
  </sheetViews>
  <sheetFormatPr defaultRowHeight="15"/>
  <cols>
    <col min="1" max="1" width="4.42578125" customWidth="1"/>
    <col min="2" max="2" width="35.140625" bestFit="1" customWidth="1"/>
    <col min="3" max="3" width="15.42578125" customWidth="1"/>
  </cols>
  <sheetData>
    <row r="2" spans="1:3">
      <c r="A2" s="70">
        <v>3</v>
      </c>
      <c r="B2" s="47" t="str">
        <f>INDEX(RangeList,A2)</f>
        <v>WDE350LVQ Black Drop-in Ceramic</v>
      </c>
      <c r="C2" s="69">
        <f>VLOOKUP(B2,RangeDB,2,FALSE)</f>
        <v>1399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Checkboxes</vt:lpstr>
      <vt:lpstr>Options</vt:lpstr>
      <vt:lpstr>PipeDB</vt:lpstr>
      <vt:lpstr>ScrollBar</vt:lpstr>
      <vt:lpstr>Spinner</vt:lpstr>
      <vt:lpstr>ListBox</vt:lpstr>
      <vt:lpstr>ComboBox</vt:lpstr>
      <vt:lpstr>RangeDB</vt:lpstr>
      <vt:lpstr>RangeList</vt:lpstr>
      <vt:lpstr>Slope</vt:lpstr>
    </vt:vector>
  </TitlesOfParts>
  <Company>Brigham Young Unviversity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Christofferson</dc:creator>
  <cp:lastModifiedBy>Jay Christofferson</cp:lastModifiedBy>
  <dcterms:created xsi:type="dcterms:W3CDTF">2009-01-03T09:45:31Z</dcterms:created>
  <dcterms:modified xsi:type="dcterms:W3CDTF">2009-06-17T21:36:20Z</dcterms:modified>
</cp:coreProperties>
</file>