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25" windowHeight="7935" activeTab="0"/>
  </bookViews>
  <sheets>
    <sheet name="2002 to 2006" sheetId="1" r:id="rId1"/>
    <sheet name="table" sheetId="2" r:id="rId2"/>
    <sheet name="permits" sheetId="3" r:id="rId3"/>
  </sheets>
  <definedNames>
    <definedName name="IDX" localSheetId="0">'2002 to 2006'!#REF!</definedName>
    <definedName name="_xlnm.Print_Area" localSheetId="0">'2002 to 2006'!$A$1:$L$65</definedName>
  </definedNames>
  <calcPr fullCalcOnLoad="1"/>
</workbook>
</file>

<file path=xl/sharedStrings.xml><?xml version="1.0" encoding="utf-8"?>
<sst xmlns="http://schemas.openxmlformats.org/spreadsheetml/2006/main" count="306" uniqueCount="203">
  <si>
    <t>Obs</t>
  </si>
  <si>
    <t>Square_Footage</t>
  </si>
  <si>
    <t>Civilian_Deaths</t>
  </si>
  <si>
    <t>Civilian_Injuries</t>
  </si>
  <si>
    <t>Total_Damage</t>
  </si>
  <si>
    <t>Death_Rate</t>
  </si>
  <si>
    <t>Injury_Rate</t>
  </si>
  <si>
    <t>grossup</t>
  </si>
  <si>
    <t>Average Number of Fires per Year</t>
  </si>
  <si>
    <t>Civilian Deaths per Year</t>
  </si>
  <si>
    <t>Civilian Injuries per Year</t>
  </si>
  <si>
    <t>Total Damage per Year (in $2006)</t>
  </si>
  <si>
    <t>STATE</t>
  </si>
  <si>
    <t>Numbers each year are inflated to account for the self-reported share of fires missed by the NFIRS, ranging from a high of 35% in 2002 to a low of 6% in 2005 and 2006.</t>
  </si>
  <si>
    <t>Square Footage Affected per Year</t>
  </si>
  <si>
    <t>CA</t>
  </si>
  <si>
    <t xml:space="preserve">NA </t>
  </si>
  <si>
    <t>NFIRS Data -- Structural Fires in One and Two Family Homes</t>
  </si>
  <si>
    <t>Equipment Involved: Electrical Branch Circuit or Outlet, Receptacle</t>
  </si>
  <si>
    <t>AK</t>
  </si>
  <si>
    <t>AL</t>
  </si>
  <si>
    <t>AR</t>
  </si>
  <si>
    <t>AZ</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</si>
  <si>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</si>
  <si>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</si>
  <si>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</si>
  <si>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</si>
  <si>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</si>
  <si>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</si>
  <si>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</si>
  <si>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</si>
  <si>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</si>
  <si>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</si>
  <si>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</si>
  <si>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</si>
  <si>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</si>
  <si>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</si>
  <si>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</si>
  <si>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</si>
  <si>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</si>
  <si>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</si>
  <si>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</si>
  <si>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</si>
  <si>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</si>
  <si>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</si>
  <si>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</si>
  <si>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</si>
  <si>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</si>
  <si>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</si>
  <si>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</si>
  <si>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</si>
  <si>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</si>
  <si>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</si>
  <si>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</si>
  <si>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</si>
  <si>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</si>
  <si>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</si>
  <si>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SC</t>
  </si>
  <si>
    <t>SD</t>
  </si>
  <si>
    <t>TN</t>
  </si>
  <si>
    <t>TX</t>
  </si>
  <si>
    <t>US</t>
  </si>
  <si>
    <t>UT</t>
  </si>
  <si>
    <t>VA</t>
  </si>
  <si>
    <t>VT</t>
  </si>
  <si>
    <t>WA</t>
  </si>
  <si>
    <t>WI</t>
  </si>
  <si>
    <t>WV</t>
  </si>
  <si>
    <t>WY</t>
  </si>
  <si>
    <t>National Fire Incident Reporting System: 2002 to  2006 Data for One and Two Family Homes</t>
  </si>
  <si>
    <t>Structural Fires Where Equipment Involved was Electrical Branch Circuit or Outlet Receptacle</t>
  </si>
  <si>
    <t>RI</t>
  </si>
  <si>
    <t>Source:  NAHB tabulation of data from the U.S. Fire Administration,  National Fire Data Center.</t>
  </si>
  <si>
    <t>Mnemonic:</t>
  </si>
  <si>
    <t>Description:</t>
  </si>
  <si>
    <t>Source:</t>
  </si>
  <si>
    <t>Geography:</t>
  </si>
  <si>
    <t>XHPRN1A.AK</t>
  </si>
  <si>
    <t>Permits: Residential - Single-family, (# of units)</t>
  </si>
  <si>
    <t>BOC: Form C-404</t>
  </si>
  <si>
    <t>Alaska</t>
  </si>
  <si>
    <t>XHPRN1A.AL</t>
  </si>
  <si>
    <t>Alabama</t>
  </si>
  <si>
    <t>XHPRN1A.AR</t>
  </si>
  <si>
    <t>Arkansas</t>
  </si>
  <si>
    <t>XHPRN1A.AZ</t>
  </si>
  <si>
    <t>Arizona</t>
  </si>
  <si>
    <t>XHPRN1A.CA</t>
  </si>
  <si>
    <t>California</t>
  </si>
  <si>
    <t>XHPRN1A.CO</t>
  </si>
  <si>
    <t>Colorado</t>
  </si>
  <si>
    <t>XHPRN1A.CT</t>
  </si>
  <si>
    <t>Connecticut</t>
  </si>
  <si>
    <t>XHPRN1A.DC</t>
  </si>
  <si>
    <t>District Of Columbia</t>
  </si>
  <si>
    <t>XHPRN1A.DE</t>
  </si>
  <si>
    <t>Delaware</t>
  </si>
  <si>
    <t>XHPRN1A.FL</t>
  </si>
  <si>
    <t>Florida</t>
  </si>
  <si>
    <t>XHPRN1A.GA</t>
  </si>
  <si>
    <t>Georgia</t>
  </si>
  <si>
    <t>XHPRN1A.HI</t>
  </si>
  <si>
    <t>Hawaii</t>
  </si>
  <si>
    <t>XHPRN1A.IA</t>
  </si>
  <si>
    <t>Iowa</t>
  </si>
  <si>
    <t>XHPRN1A.ID</t>
  </si>
  <si>
    <t>Idaho</t>
  </si>
  <si>
    <t>XHPRN1A.IL</t>
  </si>
  <si>
    <t>Illinois</t>
  </si>
  <si>
    <t>XHPRN1A.IN</t>
  </si>
  <si>
    <t>Indiana</t>
  </si>
  <si>
    <t>XHPRN1A.KS</t>
  </si>
  <si>
    <t>Kansas</t>
  </si>
  <si>
    <t>XHPRN1A.KY</t>
  </si>
  <si>
    <t>Kentucky</t>
  </si>
  <si>
    <t>XHPRN1A.LA</t>
  </si>
  <si>
    <t>Louisiana</t>
  </si>
  <si>
    <t>XHPRN1A.MA</t>
  </si>
  <si>
    <t>Massachusetts</t>
  </si>
  <si>
    <t>XHPRN1A.MD</t>
  </si>
  <si>
    <t>Maryland</t>
  </si>
  <si>
    <t>XHPRN1A.ME</t>
  </si>
  <si>
    <t>Maine</t>
  </si>
  <si>
    <t>XHPRN1A.MI</t>
  </si>
  <si>
    <t>Michigan</t>
  </si>
  <si>
    <t>XHPRN1A.MN</t>
  </si>
  <si>
    <t>Minnesota</t>
  </si>
  <si>
    <t>XHPRN1A.MO</t>
  </si>
  <si>
    <t>Missouri</t>
  </si>
  <si>
    <t>XHPRN1A.MS</t>
  </si>
  <si>
    <t>Mississippi</t>
  </si>
  <si>
    <t>XHPRN1A.MT</t>
  </si>
  <si>
    <t>Montana</t>
  </si>
  <si>
    <t>XHPRN1A.NC</t>
  </si>
  <si>
    <t>North Carolina</t>
  </si>
  <si>
    <t>XHPRN1A.ND</t>
  </si>
  <si>
    <t>North Dakota</t>
  </si>
  <si>
    <t>XHPRN1A.NE</t>
  </si>
  <si>
    <t>Nebraska</t>
  </si>
  <si>
    <t>XHPRN1A.NH</t>
  </si>
  <si>
    <t>New Hampshire</t>
  </si>
  <si>
    <t>XHPRN1A.NJ</t>
  </si>
  <si>
    <t>New Jersey</t>
  </si>
  <si>
    <t>XHPRN1A.NM</t>
  </si>
  <si>
    <t>New Mexico</t>
  </si>
  <si>
    <t>XHPRN1A.NV</t>
  </si>
  <si>
    <t>Nevada</t>
  </si>
  <si>
    <t>XHPRN1A.NY</t>
  </si>
  <si>
    <t>New York</t>
  </si>
  <si>
    <t>XHPRN1A.OH</t>
  </si>
  <si>
    <t>Ohio</t>
  </si>
  <si>
    <t>XHPRN1A.OK</t>
  </si>
  <si>
    <t>Oklahoma</t>
  </si>
  <si>
    <t>XHPRN1A.OR</t>
  </si>
  <si>
    <t>Oregon</t>
  </si>
  <si>
    <t>XHPRN1A.PA</t>
  </si>
  <si>
    <t>Pennsylvania</t>
  </si>
  <si>
    <t>XHPRN1A.PR</t>
  </si>
  <si>
    <t>Puerto Rico</t>
  </si>
  <si>
    <t>XHPRN1A.RI</t>
  </si>
  <si>
    <t>Rhode Island</t>
  </si>
  <si>
    <t>XHPRN1A.SC</t>
  </si>
  <si>
    <t>South Carolina</t>
  </si>
  <si>
    <t>XHPRN1A.SD</t>
  </si>
  <si>
    <t>South Dakota</t>
  </si>
  <si>
    <t>XHPRN1A.TN</t>
  </si>
  <si>
    <t>Tennessee</t>
  </si>
  <si>
    <t>XHPRN1A.TX</t>
  </si>
  <si>
    <t>Texas</t>
  </si>
  <si>
    <t>XHPRN1A.UT</t>
  </si>
  <si>
    <t>Utah</t>
  </si>
  <si>
    <t>XHPRN1A.VA</t>
  </si>
  <si>
    <t>Virginia</t>
  </si>
  <si>
    <t>XHPRN1A.VT</t>
  </si>
  <si>
    <t>Vermont</t>
  </si>
  <si>
    <t>XHPRN1A.WA</t>
  </si>
  <si>
    <t>Washington</t>
  </si>
  <si>
    <t>XHPRN1A.WI</t>
  </si>
  <si>
    <t>Wisconsin</t>
  </si>
  <si>
    <t>XHPRN1A.WV</t>
  </si>
  <si>
    <t>West Virginia</t>
  </si>
  <si>
    <t>XHPRN1A.WY</t>
  </si>
  <si>
    <t>Wyoming</t>
  </si>
  <si>
    <t>XHPRN1A.US</t>
  </si>
  <si>
    <t>Permits: Residential - Single-family, (Units #)</t>
  </si>
  <si>
    <t>U.S. Census Bureau: Building Permits - Form C-404</t>
  </si>
  <si>
    <t>United States</t>
  </si>
  <si>
    <t>2002</t>
  </si>
  <si>
    <t>2003</t>
  </si>
  <si>
    <t>2004</t>
  </si>
  <si>
    <t>2005</t>
  </si>
  <si>
    <t>2006</t>
  </si>
  <si>
    <t>Average Annual Permits</t>
  </si>
  <si>
    <t>Average number of SF Permits</t>
  </si>
  <si>
    <t>Damage numbers are adjusted for inflation using the annual Consumer Price Index for all items (U.S. Bureau of Labor Statistics)</t>
  </si>
  <si>
    <t>http://www.nfpa.org/itemDetail.asp?categoryID=285&amp;itemID=19048&amp;URL=Safety%20Information/For%20consumers/Electrical%20safety/Electrical%20circuit-interrupters</t>
  </si>
  <si>
    <t>Source: A cost of $35 per AFCI device was derived from NFPA fact Sheet on AFCI available at</t>
  </si>
  <si>
    <t>Average Number of AFCI Installed (2005 NEC)</t>
  </si>
  <si>
    <t>Total Cost per year for Installation (2005 NEC)</t>
  </si>
  <si>
    <t>Average Number of AFCI Installed (2008 NEC)</t>
  </si>
  <si>
    <t>Total Cost per year for Installation (2008 NEC)</t>
  </si>
  <si>
    <r>
      <t xml:space="preserve">Average number of AFCI breakers installed are based upon NAHBRC survey data reporting the average size of homes built in this time period was 2,244sf and the calculations found in the </t>
    </r>
    <r>
      <rPr>
        <i/>
        <sz val="11"/>
        <color indexed="18"/>
        <rFont val="Arial"/>
        <family val="2"/>
      </rPr>
      <t>National Electrical Code</t>
    </r>
    <r>
      <rPr>
        <sz val="11"/>
        <color indexed="18"/>
        <rFont val="Arial"/>
        <family val="2"/>
      </rPr>
      <t xml:space="preserve"> for the minimum number of circuits required.</t>
    </r>
  </si>
  <si>
    <t xml:space="preserve">Total square footage is based on size of the main floor multiplied by the number of floors above ground.  Dwellings with total square footage greater than 10,000 square feet are excluded from the calculations, under the assumption that they represent unrealistic outliers.  Total damage includes damage to both property and contents, but excludes outliers where property damage is more than $10 million.“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</si>
</sst>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0\ "/>
    <numFmt numFmtId="166" formatCode="&quot;$&quot;#,##0\ "/>
    <numFmt numFmtId="167" formatCode="_(* #,##0_);_(* \(#,##0\);_(* &quot;-&quot;??_);_(@_)"/>
  </numFmts>
  <fonts count="5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56"/>
      <name val="Calibri"/>
      <family val="2"/>
    </font>
    <font>
      <sz val="12"/>
      <color indexed="18"/>
      <name val="Arial"/>
      <family val="2"/>
    </font>
    <font>
      <b/>
      <sz val="12"/>
      <color indexed="18"/>
      <name val="Arial"/>
      <family val="2"/>
    </font>
    <font>
      <b/>
      <sz val="14"/>
      <color indexed="18"/>
      <name val="Arial"/>
      <family val="2"/>
    </font>
    <font>
      <sz val="11"/>
      <color indexed="18"/>
      <name val="Arial"/>
      <family val="2"/>
    </font>
    <font>
      <b/>
      <sz val="13"/>
      <color indexed="18"/>
      <name val="Arial"/>
      <family val="2"/>
    </font>
    <font>
      <b/>
      <sz val="9"/>
      <name val="Arial"/>
      <family val="2"/>
    </font>
    <font>
      <sz val="9"/>
      <color indexed="8"/>
      <name val="Calibri"/>
      <family val="2"/>
    </font>
    <font>
      <u val="single"/>
      <sz val="11"/>
      <color indexed="18"/>
      <name val="Arial"/>
      <family val="2"/>
    </font>
    <font>
      <i/>
      <sz val="11"/>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2288"/>
      <name val="Arial"/>
      <family val="2"/>
    </font>
    <font>
      <b/>
      <sz val="12"/>
      <color rgb="FF002288"/>
      <name val="Arial"/>
      <family val="2"/>
    </font>
    <font>
      <b/>
      <sz val="14"/>
      <color rgb="FF002288"/>
      <name val="Arial"/>
      <family val="2"/>
    </font>
    <font>
      <sz val="11"/>
      <color rgb="FF002288"/>
      <name val="Arial"/>
      <family val="2"/>
    </font>
    <font>
      <sz val="9"/>
      <color theme="1"/>
      <name val="Calibri"/>
      <family val="2"/>
    </font>
    <font>
      <u val="single"/>
      <sz val="11"/>
      <color rgb="FF002288"/>
      <name val="Arial"/>
      <family val="2"/>
    </font>
    <font>
      <b/>
      <sz val="13"/>
      <color rgb="FF00228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rgb="FFF0F0F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medium">
        <color rgb="FF000000"/>
      </left>
      <right style="thin">
        <color rgb="FF000000"/>
      </right>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medium">
        <color rgb="FF000000"/>
      </left>
      <right style="thin">
        <color rgb="FF000000"/>
      </right>
      <top/>
      <bottom/>
    </border>
    <border>
      <left style="thin">
        <color rgb="FF000000"/>
      </left>
      <right/>
      <top style="thin">
        <color rgb="FF000000"/>
      </top>
      <bottom style="medium">
        <color rgb="FF000000"/>
      </bottom>
    </border>
    <border>
      <left style="thin"/>
      <right style="thin"/>
      <top/>
      <bottom/>
    </border>
    <border>
      <left style="thin"/>
      <right style="thin"/>
      <top/>
      <bottom style="thin"/>
    </border>
    <border>
      <left style="thin"/>
      <right style="thin">
        <color rgb="FF000000"/>
      </right>
      <top style="thin"/>
      <bottom style="medium"/>
    </border>
    <border>
      <left style="thin">
        <color rgb="FF000000"/>
      </left>
      <right style="thin">
        <color rgb="FF000000"/>
      </right>
      <top style="thin"/>
      <bottom style="medium"/>
    </border>
    <border>
      <left style="thin">
        <color rgb="FF000000"/>
      </left>
      <right style="thin">
        <color rgb="FF000000"/>
      </right>
      <top style="medium">
        <color rgb="FF000000"/>
      </top>
      <bottom style="medium"/>
    </border>
    <border>
      <left style="thin"/>
      <right/>
      <top/>
      <bottom/>
    </border>
    <border>
      <left style="thin"/>
      <right/>
      <top/>
      <bottom style="thin"/>
    </border>
    <border>
      <left/>
      <right style="thin"/>
      <top/>
      <bottom/>
    </border>
    <border>
      <left/>
      <right style="thin"/>
      <top/>
      <bottom style="thin"/>
    </border>
    <border>
      <left style="thin">
        <color rgb="FF000000"/>
      </left>
      <right style="thin">
        <color rgb="FF000000"/>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Font="1" applyAlignment="1">
      <alignment/>
    </xf>
    <xf numFmtId="0" fontId="47" fillId="33" borderId="0" xfId="0" applyFont="1" applyFill="1" applyAlignment="1">
      <alignment/>
    </xf>
    <xf numFmtId="0" fontId="47" fillId="33" borderId="0" xfId="0" applyFont="1" applyFill="1" applyAlignment="1">
      <alignment horizontal="left"/>
    </xf>
    <xf numFmtId="0" fontId="48" fillId="34" borderId="10" xfId="0" applyFont="1" applyFill="1" applyBorder="1" applyAlignment="1">
      <alignment horizontal="center" vertical="top" wrapText="1"/>
    </xf>
    <xf numFmtId="0" fontId="48" fillId="34" borderId="11" xfId="0" applyFont="1" applyFill="1" applyBorder="1" applyAlignment="1">
      <alignment horizontal="center" vertical="top" wrapText="1"/>
    </xf>
    <xf numFmtId="0" fontId="48" fillId="34" borderId="12" xfId="0" applyFont="1" applyFill="1" applyBorder="1" applyAlignment="1">
      <alignment horizontal="center" vertical="top" wrapText="1"/>
    </xf>
    <xf numFmtId="0" fontId="48" fillId="34" borderId="13" xfId="0" applyFont="1" applyFill="1" applyBorder="1" applyAlignment="1">
      <alignment horizontal="center" vertical="top" wrapText="1"/>
    </xf>
    <xf numFmtId="0" fontId="47" fillId="34" borderId="14" xfId="0" applyFont="1" applyFill="1" applyBorder="1" applyAlignment="1">
      <alignment vertical="top" wrapText="1"/>
    </xf>
    <xf numFmtId="0" fontId="47" fillId="34" borderId="15" xfId="0" applyFont="1" applyFill="1" applyBorder="1" applyAlignment="1">
      <alignment vertical="top" wrapText="1"/>
    </xf>
    <xf numFmtId="0" fontId="48" fillId="34" borderId="16" xfId="0" applyFont="1" applyFill="1" applyBorder="1" applyAlignment="1">
      <alignment horizontal="center" vertical="top" wrapText="1"/>
    </xf>
    <xf numFmtId="0" fontId="47" fillId="34" borderId="17" xfId="0" applyFont="1" applyFill="1" applyBorder="1" applyAlignment="1">
      <alignment vertical="top" wrapText="1"/>
    </xf>
    <xf numFmtId="0" fontId="47" fillId="34" borderId="18" xfId="0" applyFont="1" applyFill="1" applyBorder="1" applyAlignment="1">
      <alignment vertical="top" wrapText="1"/>
    </xf>
    <xf numFmtId="164" fontId="47" fillId="0" borderId="0" xfId="0" applyNumberFormat="1" applyFont="1" applyFill="1" applyAlignment="1">
      <alignment/>
    </xf>
    <xf numFmtId="0" fontId="47" fillId="0" borderId="0" xfId="0" applyFont="1" applyFill="1" applyAlignment="1">
      <alignment/>
    </xf>
    <xf numFmtId="0" fontId="47" fillId="0" borderId="0" xfId="0" applyFont="1" applyFill="1" applyAlignment="1">
      <alignment/>
    </xf>
    <xf numFmtId="0" fontId="49" fillId="0" borderId="0" xfId="0" applyFont="1" applyFill="1" applyAlignment="1">
      <alignment horizontal="right"/>
    </xf>
    <xf numFmtId="164" fontId="49" fillId="0" borderId="0" xfId="0" applyNumberFormat="1" applyFont="1" applyFill="1" applyAlignment="1">
      <alignment/>
    </xf>
    <xf numFmtId="165" fontId="47" fillId="0" borderId="19" xfId="0" applyNumberFormat="1" applyFont="1" applyFill="1" applyBorder="1" applyAlignment="1">
      <alignment/>
    </xf>
    <xf numFmtId="164" fontId="47" fillId="0" borderId="19" xfId="0" applyNumberFormat="1" applyFont="1" applyFill="1" applyBorder="1" applyAlignment="1">
      <alignment/>
    </xf>
    <xf numFmtId="166" fontId="47" fillId="0" borderId="19" xfId="0" applyNumberFormat="1" applyFont="1" applyFill="1" applyBorder="1" applyAlignment="1">
      <alignment/>
    </xf>
    <xf numFmtId="165" fontId="48" fillId="0" borderId="17" xfId="0" applyNumberFormat="1" applyFont="1" applyFill="1" applyBorder="1" applyAlignment="1">
      <alignment/>
    </xf>
    <xf numFmtId="164" fontId="48" fillId="0" borderId="17" xfId="0" applyNumberFormat="1" applyFont="1" applyFill="1" applyBorder="1" applyAlignment="1">
      <alignment/>
    </xf>
    <xf numFmtId="166" fontId="48" fillId="0" borderId="17" xfId="0" applyNumberFormat="1" applyFont="1" applyFill="1" applyBorder="1" applyAlignment="1">
      <alignment/>
    </xf>
    <xf numFmtId="164" fontId="47" fillId="0" borderId="20" xfId="0" applyNumberFormat="1" applyFont="1" applyFill="1" applyBorder="1" applyAlignment="1">
      <alignment/>
    </xf>
    <xf numFmtId="166" fontId="47" fillId="0" borderId="20" xfId="0" applyNumberFormat="1" applyFont="1" applyFill="1" applyBorder="1" applyAlignment="1">
      <alignment/>
    </xf>
    <xf numFmtId="165" fontId="47" fillId="0" borderId="20" xfId="0" applyNumberFormat="1" applyFont="1" applyFill="1" applyBorder="1" applyAlignment="1">
      <alignment/>
    </xf>
    <xf numFmtId="0" fontId="47" fillId="0" borderId="0" xfId="0" applyFont="1" applyFill="1" applyAlignment="1">
      <alignment vertical="justify" wrapText="1"/>
    </xf>
    <xf numFmtId="0" fontId="47" fillId="0" borderId="0" xfId="0" applyFont="1" applyFill="1" applyAlignment="1">
      <alignment horizontal="right"/>
    </xf>
    <xf numFmtId="0" fontId="47" fillId="33" borderId="0" xfId="0" applyFont="1" applyFill="1" applyAlignment="1">
      <alignment vertical="top"/>
    </xf>
    <xf numFmtId="0" fontId="47" fillId="0" borderId="21" xfId="0" applyFont="1" applyFill="1" applyBorder="1" applyAlignment="1">
      <alignment horizontal="center" vertical="top"/>
    </xf>
    <xf numFmtId="0" fontId="48" fillId="0" borderId="16" xfId="0" applyFont="1" applyFill="1" applyBorder="1" applyAlignment="1">
      <alignment horizontal="center" vertical="top"/>
    </xf>
    <xf numFmtId="0" fontId="48" fillId="2" borderId="22" xfId="0" applyFont="1" applyFill="1" applyBorder="1" applyAlignment="1">
      <alignment horizontal="center" vertical="center"/>
    </xf>
    <xf numFmtId="164" fontId="48" fillId="2" borderId="23" xfId="0" applyNumberFormat="1" applyFont="1" applyFill="1" applyBorder="1" applyAlignment="1">
      <alignment horizontal="center" vertical="center" wrapText="1"/>
    </xf>
    <xf numFmtId="0" fontId="48" fillId="2" borderId="23" xfId="0" applyFont="1" applyFill="1" applyBorder="1" applyAlignment="1">
      <alignment horizontal="center" vertical="center" wrapText="1"/>
    </xf>
    <xf numFmtId="0" fontId="47" fillId="0" borderId="24" xfId="0" applyFont="1" applyFill="1" applyBorder="1" applyAlignment="1">
      <alignment horizontal="center" vertical="top"/>
    </xf>
    <xf numFmtId="165" fontId="47" fillId="0" borderId="25" xfId="0" applyNumberFormat="1" applyFont="1" applyFill="1" applyBorder="1" applyAlignment="1">
      <alignment/>
    </xf>
    <xf numFmtId="164" fontId="47" fillId="0" borderId="25" xfId="0" applyNumberFormat="1" applyFont="1" applyFill="1" applyBorder="1" applyAlignment="1">
      <alignment/>
    </xf>
    <xf numFmtId="166" fontId="47" fillId="0" borderId="25" xfId="0" applyNumberFormat="1" applyFont="1" applyFill="1" applyBorder="1" applyAlignment="1">
      <alignment/>
    </xf>
    <xf numFmtId="0" fontId="47" fillId="0" borderId="26" xfId="0" applyFont="1" applyFill="1" applyBorder="1" applyAlignment="1">
      <alignment horizontal="center" vertical="top"/>
    </xf>
    <xf numFmtId="0" fontId="47" fillId="2" borderId="26" xfId="0" applyFont="1" applyFill="1" applyBorder="1" applyAlignment="1">
      <alignment horizontal="center" vertical="top"/>
    </xf>
    <xf numFmtId="165" fontId="47" fillId="2" borderId="20" xfId="0" applyNumberFormat="1" applyFont="1" applyFill="1" applyBorder="1" applyAlignment="1">
      <alignment/>
    </xf>
    <xf numFmtId="164" fontId="47" fillId="2" borderId="20" xfId="0" applyNumberFormat="1" applyFont="1" applyFill="1" applyBorder="1" applyAlignment="1">
      <alignment/>
    </xf>
    <xf numFmtId="166" fontId="47" fillId="2" borderId="20" xfId="0" applyNumberFormat="1" applyFont="1" applyFill="1" applyBorder="1" applyAlignment="1">
      <alignment/>
    </xf>
    <xf numFmtId="164" fontId="47" fillId="2" borderId="20" xfId="0" applyNumberFormat="1" applyFont="1" applyFill="1" applyBorder="1" applyAlignment="1">
      <alignment horizontal="right"/>
    </xf>
    <xf numFmtId="166" fontId="47" fillId="0" borderId="0" xfId="0" applyNumberFormat="1" applyFont="1" applyFill="1" applyAlignment="1">
      <alignment/>
    </xf>
    <xf numFmtId="0" fontId="50" fillId="0" borderId="0" xfId="0" applyFont="1" applyFill="1" applyAlignment="1">
      <alignment vertical="center"/>
    </xf>
    <xf numFmtId="164" fontId="47" fillId="0" borderId="0" xfId="0" applyNumberFormat="1" applyFont="1" applyFill="1" applyAlignment="1">
      <alignment vertical="center"/>
    </xf>
    <xf numFmtId="0" fontId="47" fillId="0" borderId="0" xfId="0" applyFont="1" applyFill="1" applyAlignment="1">
      <alignment vertical="center"/>
    </xf>
    <xf numFmtId="0" fontId="25" fillId="0" borderId="0" xfId="0" applyFont="1" applyAlignment="1">
      <alignment/>
    </xf>
    <xf numFmtId="0" fontId="51" fillId="0" borderId="0" xfId="0" applyFont="1" applyAlignment="1">
      <alignment/>
    </xf>
    <xf numFmtId="167" fontId="51" fillId="0" borderId="0" xfId="42" applyNumberFormat="1" applyFont="1" applyAlignment="1">
      <alignment/>
    </xf>
    <xf numFmtId="49" fontId="25" fillId="0" borderId="0" xfId="42" applyNumberFormat="1" applyFont="1" applyAlignment="1">
      <alignment/>
    </xf>
    <xf numFmtId="167" fontId="47" fillId="0" borderId="0" xfId="42" applyNumberFormat="1" applyFont="1" applyAlignment="1">
      <alignment/>
    </xf>
    <xf numFmtId="167" fontId="47" fillId="2" borderId="0" xfId="42" applyNumberFormat="1" applyFont="1" applyFill="1" applyAlignment="1">
      <alignment/>
    </xf>
    <xf numFmtId="0" fontId="50" fillId="0" borderId="0" xfId="0" applyFont="1" applyFill="1" applyAlignment="1">
      <alignment/>
    </xf>
    <xf numFmtId="167" fontId="48" fillId="0" borderId="27" xfId="42" applyNumberFormat="1" applyFont="1" applyBorder="1" applyAlignment="1">
      <alignment/>
    </xf>
    <xf numFmtId="164" fontId="47" fillId="0" borderId="28" xfId="0" applyNumberFormat="1" applyFont="1" applyFill="1" applyBorder="1" applyAlignment="1">
      <alignment horizontal="right"/>
    </xf>
    <xf numFmtId="164" fontId="47" fillId="2" borderId="28" xfId="0" applyNumberFormat="1" applyFont="1" applyFill="1" applyBorder="1" applyAlignment="1">
      <alignment horizontal="right"/>
    </xf>
    <xf numFmtId="164" fontId="47" fillId="0" borderId="29" xfId="0" applyNumberFormat="1" applyFont="1" applyFill="1" applyBorder="1" applyAlignment="1">
      <alignment horizontal="right"/>
    </xf>
    <xf numFmtId="164" fontId="47" fillId="0" borderId="30" xfId="0" applyNumberFormat="1" applyFont="1" applyFill="1" applyBorder="1" applyAlignment="1">
      <alignment horizontal="right"/>
    </xf>
    <xf numFmtId="166" fontId="47" fillId="0" borderId="31" xfId="0" applyNumberFormat="1" applyFont="1" applyFill="1" applyBorder="1" applyAlignment="1">
      <alignment horizontal="right"/>
    </xf>
    <xf numFmtId="0" fontId="52" fillId="0" borderId="0" xfId="0" applyFont="1" applyFill="1" applyAlignment="1">
      <alignment/>
    </xf>
    <xf numFmtId="0" fontId="48" fillId="2" borderId="32" xfId="0" applyFont="1" applyFill="1" applyBorder="1" applyAlignment="1">
      <alignment horizontal="center" vertical="center" wrapText="1"/>
    </xf>
    <xf numFmtId="166" fontId="47" fillId="0" borderId="33" xfId="0" applyNumberFormat="1" applyFont="1" applyFill="1" applyBorder="1" applyAlignment="1">
      <alignment horizontal="right"/>
    </xf>
    <xf numFmtId="166" fontId="47" fillId="2" borderId="33" xfId="0" applyNumberFormat="1" applyFont="1" applyFill="1" applyBorder="1" applyAlignment="1">
      <alignment horizontal="right"/>
    </xf>
    <xf numFmtId="166" fontId="47" fillId="0" borderId="34" xfId="0" applyNumberFormat="1" applyFont="1" applyFill="1" applyBorder="1" applyAlignment="1">
      <alignment horizontal="right"/>
    </xf>
    <xf numFmtId="166" fontId="47" fillId="0" borderId="35" xfId="0" applyNumberFormat="1" applyFont="1" applyFill="1" applyBorder="1" applyAlignment="1">
      <alignment horizontal="right"/>
    </xf>
    <xf numFmtId="166" fontId="47" fillId="2" borderId="35" xfId="0" applyNumberFormat="1" applyFont="1" applyFill="1" applyBorder="1" applyAlignment="1">
      <alignment horizontal="right"/>
    </xf>
    <xf numFmtId="166" fontId="47" fillId="0" borderId="36" xfId="0" applyNumberFormat="1" applyFont="1" applyFill="1" applyBorder="1" applyAlignment="1">
      <alignment horizontal="right"/>
    </xf>
    <xf numFmtId="164" fontId="47" fillId="0" borderId="37" xfId="0" applyNumberFormat="1" applyFont="1" applyFill="1" applyBorder="1" applyAlignment="1">
      <alignment horizontal="right"/>
    </xf>
    <xf numFmtId="164" fontId="47" fillId="35" borderId="28" xfId="0" applyNumberFormat="1" applyFont="1" applyFill="1" applyBorder="1" applyAlignment="1">
      <alignment horizontal="right"/>
    </xf>
    <xf numFmtId="0" fontId="50" fillId="0" borderId="0" xfId="0" applyFont="1" applyFill="1" applyAlignment="1">
      <alignment horizontal="left" wrapText="1"/>
    </xf>
    <xf numFmtId="0" fontId="53" fillId="0" borderId="0" xfId="0" applyFont="1" applyFill="1" applyAlignment="1">
      <alignment horizontal="center"/>
    </xf>
    <xf numFmtId="0" fontId="49" fillId="0" borderId="0" xfId="0" applyFont="1" applyFill="1" applyAlignment="1">
      <alignment horizontal="center"/>
    </xf>
    <xf numFmtId="0" fontId="50" fillId="0"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77"/>
  <sheetViews>
    <sheetView tabSelected="1" zoomScale="75" zoomScaleNormal="75" zoomScalePageLayoutView="0" workbookViewId="0" topLeftCell="A1">
      <selection activeCell="K1" sqref="K1"/>
    </sheetView>
  </sheetViews>
  <sheetFormatPr defaultColWidth="9.140625" defaultRowHeight="15"/>
  <cols>
    <col min="1" max="1" width="8.8515625" style="14" customWidth="1"/>
    <col min="2" max="2" width="15.140625" style="12" customWidth="1"/>
    <col min="3" max="3" width="16.28125" style="13" customWidth="1"/>
    <col min="4" max="5" width="9.28125" style="13" customWidth="1"/>
    <col min="6" max="6" width="18.421875" style="13" customWidth="1"/>
    <col min="7" max="7" width="13.8515625" style="13" customWidth="1"/>
    <col min="8" max="8" width="13.140625" style="13" customWidth="1"/>
    <col min="9" max="9" width="16.140625" style="13" customWidth="1"/>
    <col min="10" max="10" width="15.00390625" style="13" customWidth="1"/>
    <col min="11" max="11" width="16.28125" style="13" customWidth="1"/>
    <col min="12" max="16384" width="9.140625" style="13" customWidth="1"/>
  </cols>
  <sheetData>
    <row r="1" spans="1:10" ht="18">
      <c r="A1" s="73" t="s">
        <v>69</v>
      </c>
      <c r="B1" s="73"/>
      <c r="C1" s="73"/>
      <c r="D1" s="73"/>
      <c r="E1" s="73"/>
      <c r="F1" s="73"/>
      <c r="G1" s="73"/>
      <c r="H1" s="73"/>
      <c r="I1" s="73"/>
      <c r="J1" s="73"/>
    </row>
    <row r="2" ht="3.75" customHeight="1"/>
    <row r="3" spans="1:10" ht="18" customHeight="1">
      <c r="A3" s="72" t="s">
        <v>70</v>
      </c>
      <c r="B3" s="72"/>
      <c r="C3" s="72"/>
      <c r="D3" s="72"/>
      <c r="E3" s="72"/>
      <c r="F3" s="72"/>
      <c r="G3" s="72"/>
      <c r="H3" s="72"/>
      <c r="I3" s="72"/>
      <c r="J3" s="72"/>
    </row>
    <row r="4" spans="1:10" ht="3.75" customHeight="1" thickBot="1">
      <c r="A4" s="15"/>
      <c r="B4" s="16"/>
      <c r="G4" s="27"/>
      <c r="H4" s="27"/>
      <c r="I4" s="27"/>
      <c r="J4" s="27"/>
    </row>
    <row r="5" spans="1:11" ht="95.25" thickBot="1">
      <c r="A5" s="31" t="s">
        <v>12</v>
      </c>
      <c r="B5" s="32" t="s">
        <v>8</v>
      </c>
      <c r="C5" s="33" t="s">
        <v>14</v>
      </c>
      <c r="D5" s="33" t="s">
        <v>9</v>
      </c>
      <c r="E5" s="33" t="s">
        <v>10</v>
      </c>
      <c r="F5" s="33" t="s">
        <v>11</v>
      </c>
      <c r="G5" s="33" t="s">
        <v>193</v>
      </c>
      <c r="H5" s="62" t="s">
        <v>197</v>
      </c>
      <c r="I5" s="62" t="s">
        <v>198</v>
      </c>
      <c r="J5" s="33" t="s">
        <v>199</v>
      </c>
      <c r="K5" s="62" t="s">
        <v>200</v>
      </c>
    </row>
    <row r="6" spans="1:11" ht="15">
      <c r="A6" s="34" t="str">
        <f>table!B5</f>
        <v>AK</v>
      </c>
      <c r="B6" s="35">
        <f>table!C5</f>
        <v>0.96</v>
      </c>
      <c r="C6" s="36">
        <f>table!D5</f>
        <v>2936.77</v>
      </c>
      <c r="D6" s="35">
        <f>table!E5</f>
        <v>0</v>
      </c>
      <c r="E6" s="35">
        <f>table!F5</f>
        <v>0</v>
      </c>
      <c r="F6" s="37">
        <f>table!G5</f>
        <v>176581.04</v>
      </c>
      <c r="G6" s="52">
        <v>1695.6</v>
      </c>
      <c r="H6" s="56">
        <f>SUM(G6*3)</f>
        <v>5086.799999999999</v>
      </c>
      <c r="I6" s="63">
        <f>SUM(H6*35)</f>
        <v>178037.99999999997</v>
      </c>
      <c r="J6" s="56">
        <f>SUM(G6*12)</f>
        <v>20347.199999999997</v>
      </c>
      <c r="K6" s="66">
        <f>SUM(J6*35)</f>
        <v>712151.9999999999</v>
      </c>
    </row>
    <row r="7" spans="1:11" ht="15">
      <c r="A7" s="38" t="str">
        <f>table!B6</f>
        <v>AL</v>
      </c>
      <c r="B7" s="25">
        <f>table!C6</f>
        <v>3.333</v>
      </c>
      <c r="C7" s="23">
        <f>table!D6</f>
        <v>3972.4</v>
      </c>
      <c r="D7" s="25">
        <f>table!E6</f>
        <v>0.22727</v>
      </c>
      <c r="E7" s="25">
        <f>table!F6</f>
        <v>1.2399</v>
      </c>
      <c r="F7" s="24">
        <f>table!G6</f>
        <v>49334.98</v>
      </c>
      <c r="G7" s="52">
        <v>20798.8</v>
      </c>
      <c r="H7" s="56">
        <f>SUM(G7*3)</f>
        <v>62396.399999999994</v>
      </c>
      <c r="I7" s="63">
        <f aca="true" t="shared" si="0" ref="I7:I57">SUM(H7*35)</f>
        <v>2183874</v>
      </c>
      <c r="J7" s="56">
        <f aca="true" t="shared" si="1" ref="J7:J56">SUM(G7*12)</f>
        <v>249585.59999999998</v>
      </c>
      <c r="K7" s="66">
        <f aca="true" t="shared" si="2" ref="K7:K57">SUM(J7*35)</f>
        <v>8735496</v>
      </c>
    </row>
    <row r="8" spans="1:11" ht="15">
      <c r="A8" s="38" t="str">
        <f>table!B7</f>
        <v>AR</v>
      </c>
      <c r="B8" s="25">
        <f>table!C7</f>
        <v>6.692</v>
      </c>
      <c r="C8" s="23">
        <f>table!D7</f>
        <v>11862.84</v>
      </c>
      <c r="D8" s="25">
        <f>table!E7</f>
        <v>0</v>
      </c>
      <c r="E8" s="25">
        <f>table!F7</f>
        <v>0</v>
      </c>
      <c r="F8" s="24">
        <f>table!G7</f>
        <v>149462.63</v>
      </c>
      <c r="G8" s="52">
        <v>10520.4</v>
      </c>
      <c r="H8" s="56">
        <f aca="true" t="shared" si="3" ref="H8:H57">SUM(G8*3)</f>
        <v>31561.199999999997</v>
      </c>
      <c r="I8" s="63">
        <f t="shared" si="0"/>
        <v>1104642</v>
      </c>
      <c r="J8" s="56">
        <f t="shared" si="1"/>
        <v>126244.79999999999</v>
      </c>
      <c r="K8" s="66">
        <f t="shared" si="2"/>
        <v>4418568</v>
      </c>
    </row>
    <row r="9" spans="1:11" ht="15">
      <c r="A9" s="39" t="str">
        <f>table!B8</f>
        <v>AZ</v>
      </c>
      <c r="B9" s="40">
        <f>table!C8</f>
        <v>1.401</v>
      </c>
      <c r="C9" s="41">
        <f>table!D8</f>
        <v>2462.99</v>
      </c>
      <c r="D9" s="40">
        <f>table!E8</f>
        <v>0</v>
      </c>
      <c r="E9" s="40">
        <f>table!F8</f>
        <v>0.6383</v>
      </c>
      <c r="F9" s="42">
        <f>table!G8</f>
        <v>3857.85</v>
      </c>
      <c r="G9" s="53">
        <v>67771.6</v>
      </c>
      <c r="H9" s="57">
        <f t="shared" si="3"/>
        <v>203314.80000000002</v>
      </c>
      <c r="I9" s="64">
        <f t="shared" si="0"/>
        <v>7116018.000000001</v>
      </c>
      <c r="J9" s="70">
        <f t="shared" si="1"/>
        <v>813259.2000000001</v>
      </c>
      <c r="K9" s="67">
        <f t="shared" si="2"/>
        <v>28464072.000000004</v>
      </c>
    </row>
    <row r="10" spans="1:11" ht="15">
      <c r="A10" s="39" t="str">
        <f>table!B9</f>
        <v>CA</v>
      </c>
      <c r="B10" s="40">
        <f>table!C9</f>
        <v>11.915</v>
      </c>
      <c r="C10" s="41">
        <f>table!D9</f>
        <v>10888.3</v>
      </c>
      <c r="D10" s="40">
        <f>table!E9</f>
        <v>0.6383</v>
      </c>
      <c r="E10" s="40">
        <f>table!F9</f>
        <v>1.2766</v>
      </c>
      <c r="F10" s="42">
        <f>table!G9</f>
        <v>428908.98</v>
      </c>
      <c r="G10" s="53">
        <v>135373.6</v>
      </c>
      <c r="H10" s="57">
        <f t="shared" si="3"/>
        <v>406120.80000000005</v>
      </c>
      <c r="I10" s="64">
        <f t="shared" si="0"/>
        <v>14214228.000000002</v>
      </c>
      <c r="J10" s="70">
        <f t="shared" si="1"/>
        <v>1624483.2000000002</v>
      </c>
      <c r="K10" s="67">
        <f t="shared" si="2"/>
        <v>56856912.00000001</v>
      </c>
    </row>
    <row r="11" spans="1:11" ht="15">
      <c r="A11" s="39" t="str">
        <f>table!B10</f>
        <v>CO</v>
      </c>
      <c r="B11" s="40">
        <f>table!C10</f>
        <v>2.83</v>
      </c>
      <c r="C11" s="41">
        <f>table!D10</f>
        <v>2926.34</v>
      </c>
      <c r="D11" s="40">
        <f>table!E10</f>
        <v>0</v>
      </c>
      <c r="E11" s="40">
        <f>table!F10</f>
        <v>0</v>
      </c>
      <c r="F11" s="42">
        <f>table!G10</f>
        <v>134976.58</v>
      </c>
      <c r="G11" s="53">
        <v>36017.6</v>
      </c>
      <c r="H11" s="57">
        <f t="shared" si="3"/>
        <v>108052.79999999999</v>
      </c>
      <c r="I11" s="64">
        <f t="shared" si="0"/>
        <v>3781847.9999999995</v>
      </c>
      <c r="J11" s="70">
        <f t="shared" si="1"/>
        <v>432211.19999999995</v>
      </c>
      <c r="K11" s="67">
        <f t="shared" si="2"/>
        <v>15127391.999999998</v>
      </c>
    </row>
    <row r="12" spans="1:11" ht="15">
      <c r="A12" s="38" t="str">
        <f>table!B11</f>
        <v>CT</v>
      </c>
      <c r="B12" s="25">
        <f>table!C11</f>
        <v>4.855</v>
      </c>
      <c r="C12" s="23">
        <f>table!D11</f>
        <v>12982.97</v>
      </c>
      <c r="D12" s="25">
        <f>table!E11</f>
        <v>0</v>
      </c>
      <c r="E12" s="25">
        <f>table!F11</f>
        <v>0.2128</v>
      </c>
      <c r="F12" s="24">
        <f>table!G11</f>
        <v>161396.38</v>
      </c>
      <c r="G12" s="52">
        <v>8370.2</v>
      </c>
      <c r="H12" s="56">
        <f t="shared" si="3"/>
        <v>25110.600000000002</v>
      </c>
      <c r="I12" s="63">
        <f t="shared" si="0"/>
        <v>878871.0000000001</v>
      </c>
      <c r="J12" s="56">
        <f t="shared" si="1"/>
        <v>100442.40000000001</v>
      </c>
      <c r="K12" s="66">
        <f t="shared" si="2"/>
        <v>3515484.0000000005</v>
      </c>
    </row>
    <row r="13" spans="1:11" ht="15">
      <c r="A13" s="38" t="str">
        <f>table!B12</f>
        <v>DC</v>
      </c>
      <c r="B13" s="25">
        <f>table!C12</f>
        <v>0.682</v>
      </c>
      <c r="C13" s="23">
        <f>table!D12</f>
        <v>0</v>
      </c>
      <c r="D13" s="25">
        <f>table!E12</f>
        <v>0</v>
      </c>
      <c r="E13" s="25">
        <f>table!F12</f>
        <v>0</v>
      </c>
      <c r="F13" s="24">
        <f>table!G12</f>
        <v>5578.71</v>
      </c>
      <c r="G13" s="52">
        <v>202.4</v>
      </c>
      <c r="H13" s="56">
        <f t="shared" si="3"/>
        <v>607.2</v>
      </c>
      <c r="I13" s="63">
        <f t="shared" si="0"/>
        <v>21252</v>
      </c>
      <c r="J13" s="56">
        <f t="shared" si="1"/>
        <v>2428.8</v>
      </c>
      <c r="K13" s="66">
        <f t="shared" si="2"/>
        <v>85008</v>
      </c>
    </row>
    <row r="14" spans="1:11" ht="15">
      <c r="A14" s="38" t="str">
        <f>table!B13</f>
        <v>DE</v>
      </c>
      <c r="B14" s="25">
        <f>table!C13</f>
        <v>0.52</v>
      </c>
      <c r="C14" s="23">
        <f>table!D13</f>
        <v>405.73</v>
      </c>
      <c r="D14" s="25">
        <f>table!E13</f>
        <v>0</v>
      </c>
      <c r="E14" s="25">
        <f>table!F13</f>
        <v>0</v>
      </c>
      <c r="F14" s="24">
        <f>table!G13</f>
        <v>8788.62</v>
      </c>
      <c r="G14" s="52">
        <v>6412.2</v>
      </c>
      <c r="H14" s="56">
        <f t="shared" si="3"/>
        <v>19236.6</v>
      </c>
      <c r="I14" s="63">
        <f t="shared" si="0"/>
        <v>673281</v>
      </c>
      <c r="J14" s="56">
        <f t="shared" si="1"/>
        <v>76946.4</v>
      </c>
      <c r="K14" s="66">
        <f t="shared" si="2"/>
        <v>2693124</v>
      </c>
    </row>
    <row r="15" spans="1:11" ht="15">
      <c r="A15" s="39" t="str">
        <f>table!B14</f>
        <v>FL</v>
      </c>
      <c r="B15" s="40">
        <f>table!C14</f>
        <v>9.818</v>
      </c>
      <c r="C15" s="41">
        <f>table!D14</f>
        <v>12110.5</v>
      </c>
      <c r="D15" s="40">
        <f>table!E14</f>
        <v>0</v>
      </c>
      <c r="E15" s="40">
        <f>table!F14</f>
        <v>0.2128</v>
      </c>
      <c r="F15" s="42">
        <f>table!G14</f>
        <v>348577.02</v>
      </c>
      <c r="G15" s="53">
        <v>165686.4</v>
      </c>
      <c r="H15" s="57">
        <f t="shared" si="3"/>
        <v>497059.19999999995</v>
      </c>
      <c r="I15" s="64">
        <f t="shared" si="0"/>
        <v>17397072</v>
      </c>
      <c r="J15" s="70">
        <f t="shared" si="1"/>
        <v>1988236.7999999998</v>
      </c>
      <c r="K15" s="67">
        <f t="shared" si="2"/>
        <v>69588288</v>
      </c>
    </row>
    <row r="16" spans="1:11" ht="15">
      <c r="A16" s="39" t="str">
        <f>table!B15</f>
        <v>GA</v>
      </c>
      <c r="B16" s="40">
        <f>table!C15</f>
        <v>7.124</v>
      </c>
      <c r="C16" s="41">
        <f>table!D15</f>
        <v>14753.32</v>
      </c>
      <c r="D16" s="40">
        <f>table!E15</f>
        <v>0</v>
      </c>
      <c r="E16" s="40">
        <f>table!F15</f>
        <v>0.6673</v>
      </c>
      <c r="F16" s="42">
        <f>table!G15</f>
        <v>183674.59</v>
      </c>
      <c r="G16" s="53">
        <v>84903.2</v>
      </c>
      <c r="H16" s="57">
        <f t="shared" si="3"/>
        <v>254709.59999999998</v>
      </c>
      <c r="I16" s="64">
        <f t="shared" si="0"/>
        <v>8914836</v>
      </c>
      <c r="J16" s="70">
        <f t="shared" si="1"/>
        <v>1018838.3999999999</v>
      </c>
      <c r="K16" s="67">
        <f t="shared" si="2"/>
        <v>35659344</v>
      </c>
    </row>
    <row r="17" spans="1:11" ht="15">
      <c r="A17" s="39" t="str">
        <f>table!B16</f>
        <v>HI</v>
      </c>
      <c r="B17" s="40">
        <f>table!C16</f>
        <v>2.277</v>
      </c>
      <c r="C17" s="41">
        <f>table!D16</f>
        <v>1194.06</v>
      </c>
      <c r="D17" s="40">
        <f>table!E16</f>
        <v>0</v>
      </c>
      <c r="E17" s="40">
        <f>table!F16</f>
        <v>0</v>
      </c>
      <c r="F17" s="42">
        <f>table!G16</f>
        <v>43334.62</v>
      </c>
      <c r="G17" s="53">
        <v>5723.2</v>
      </c>
      <c r="H17" s="57">
        <f t="shared" si="3"/>
        <v>17169.6</v>
      </c>
      <c r="I17" s="64">
        <f t="shared" si="0"/>
        <v>600936</v>
      </c>
      <c r="J17" s="70">
        <f t="shared" si="1"/>
        <v>68678.4</v>
      </c>
      <c r="K17" s="67">
        <f t="shared" si="2"/>
        <v>2403744</v>
      </c>
    </row>
    <row r="18" spans="1:11" ht="15">
      <c r="A18" s="38" t="str">
        <f>table!B17</f>
        <v>IA</v>
      </c>
      <c r="B18" s="25">
        <f>table!C17</f>
        <v>5.525</v>
      </c>
      <c r="C18" s="23">
        <f>table!D17</f>
        <v>11259.78</v>
      </c>
      <c r="D18" s="25">
        <f>table!E17</f>
        <v>0</v>
      </c>
      <c r="E18" s="25">
        <f>table!F17</f>
        <v>0</v>
      </c>
      <c r="F18" s="24">
        <f>table!G17</f>
        <v>125232.94</v>
      </c>
      <c r="G18" s="52">
        <v>11456.2</v>
      </c>
      <c r="H18" s="56">
        <f t="shared" si="3"/>
        <v>34368.600000000006</v>
      </c>
      <c r="I18" s="63">
        <f t="shared" si="0"/>
        <v>1202901.0000000002</v>
      </c>
      <c r="J18" s="56">
        <f t="shared" si="1"/>
        <v>137474.40000000002</v>
      </c>
      <c r="K18" s="66">
        <f t="shared" si="2"/>
        <v>4811604.000000001</v>
      </c>
    </row>
    <row r="19" spans="1:11" ht="15">
      <c r="A19" s="38" t="str">
        <f>table!B18</f>
        <v>ID</v>
      </c>
      <c r="B19" s="25">
        <f>table!C18</f>
        <v>4.058</v>
      </c>
      <c r="C19" s="23">
        <f>table!D18</f>
        <v>5732.43</v>
      </c>
      <c r="D19" s="25">
        <f>table!E18</f>
        <v>0</v>
      </c>
      <c r="E19" s="25">
        <f>table!F18</f>
        <v>0</v>
      </c>
      <c r="F19" s="24">
        <f>table!G18</f>
        <v>138492.37</v>
      </c>
      <c r="G19" s="52">
        <v>14536</v>
      </c>
      <c r="H19" s="56">
        <f t="shared" si="3"/>
        <v>43608</v>
      </c>
      <c r="I19" s="63">
        <f t="shared" si="0"/>
        <v>1526280</v>
      </c>
      <c r="J19" s="56">
        <f t="shared" si="1"/>
        <v>174432</v>
      </c>
      <c r="K19" s="66">
        <f t="shared" si="2"/>
        <v>6105120</v>
      </c>
    </row>
    <row r="20" spans="1:11" ht="15">
      <c r="A20" s="38" t="str">
        <f>table!B19</f>
        <v>IL</v>
      </c>
      <c r="B20" s="25">
        <f>table!C19</f>
        <v>11.949</v>
      </c>
      <c r="C20" s="23">
        <f>table!D19</f>
        <v>30771.16</v>
      </c>
      <c r="D20" s="25">
        <f>table!E19</f>
        <v>0</v>
      </c>
      <c r="E20" s="25">
        <f>table!F19</f>
        <v>0.3077</v>
      </c>
      <c r="F20" s="24">
        <f>table!G19</f>
        <v>205253.71</v>
      </c>
      <c r="G20" s="52">
        <v>43947.8</v>
      </c>
      <c r="H20" s="56">
        <f t="shared" si="3"/>
        <v>131843.40000000002</v>
      </c>
      <c r="I20" s="63">
        <f t="shared" si="0"/>
        <v>4614519.000000001</v>
      </c>
      <c r="J20" s="56">
        <f t="shared" si="1"/>
        <v>527373.6000000001</v>
      </c>
      <c r="K20" s="66">
        <f t="shared" si="2"/>
        <v>18458076.000000004</v>
      </c>
    </row>
    <row r="21" spans="1:11" ht="15">
      <c r="A21" s="39" t="str">
        <f>table!B20</f>
        <v>IN</v>
      </c>
      <c r="B21" s="40">
        <f>table!C20</f>
        <v>9.373</v>
      </c>
      <c r="C21" s="41">
        <f>table!D20</f>
        <v>11470.88</v>
      </c>
      <c r="D21" s="40">
        <f>table!E20</f>
        <v>0.22727</v>
      </c>
      <c r="E21" s="40">
        <f>table!F20</f>
        <v>0.2128</v>
      </c>
      <c r="F21" s="42">
        <f>table!G20</f>
        <v>425596.54</v>
      </c>
      <c r="G21" s="53">
        <v>30282.2</v>
      </c>
      <c r="H21" s="57">
        <f t="shared" si="3"/>
        <v>90846.6</v>
      </c>
      <c r="I21" s="64">
        <f t="shared" si="0"/>
        <v>3179631</v>
      </c>
      <c r="J21" s="70">
        <f t="shared" si="1"/>
        <v>363386.4</v>
      </c>
      <c r="K21" s="67">
        <f t="shared" si="2"/>
        <v>12718524</v>
      </c>
    </row>
    <row r="22" spans="1:11" ht="15">
      <c r="A22" s="39" t="str">
        <f>table!B21</f>
        <v>KS</v>
      </c>
      <c r="B22" s="40">
        <f>table!C21</f>
        <v>6.103</v>
      </c>
      <c r="C22" s="41">
        <f>table!D21</f>
        <v>10463.65</v>
      </c>
      <c r="D22" s="40">
        <f>table!E21</f>
        <v>0</v>
      </c>
      <c r="E22" s="40">
        <f>table!F21</f>
        <v>0</v>
      </c>
      <c r="F22" s="42">
        <f>table!G21</f>
        <v>83210.77</v>
      </c>
      <c r="G22" s="53">
        <v>11225.2</v>
      </c>
      <c r="H22" s="57">
        <f t="shared" si="3"/>
        <v>33675.600000000006</v>
      </c>
      <c r="I22" s="64">
        <f t="shared" si="0"/>
        <v>1178646.0000000002</v>
      </c>
      <c r="J22" s="70">
        <f t="shared" si="1"/>
        <v>134702.40000000002</v>
      </c>
      <c r="K22" s="67">
        <f t="shared" si="2"/>
        <v>4714584.000000001</v>
      </c>
    </row>
    <row r="23" spans="1:11" ht="15">
      <c r="A23" s="39" t="str">
        <f>table!B22</f>
        <v>KY</v>
      </c>
      <c r="B23" s="40">
        <f>table!C22</f>
        <v>5.551</v>
      </c>
      <c r="C23" s="41">
        <f>table!D22</f>
        <v>11803.07</v>
      </c>
      <c r="D23" s="40">
        <f>table!E22</f>
        <v>0</v>
      </c>
      <c r="E23" s="40">
        <f>table!F22</f>
        <v>0.2273</v>
      </c>
      <c r="F23" s="42">
        <f>table!G22</f>
        <v>128796</v>
      </c>
      <c r="G23" s="53">
        <v>16729.8</v>
      </c>
      <c r="H23" s="57">
        <f t="shared" si="3"/>
        <v>50189.399999999994</v>
      </c>
      <c r="I23" s="64">
        <f t="shared" si="0"/>
        <v>1756628.9999999998</v>
      </c>
      <c r="J23" s="70">
        <f t="shared" si="1"/>
        <v>200757.59999999998</v>
      </c>
      <c r="K23" s="67">
        <f t="shared" si="2"/>
        <v>7026515.999999999</v>
      </c>
    </row>
    <row r="24" spans="1:11" ht="15">
      <c r="A24" s="38" t="str">
        <f>table!B23</f>
        <v>LA</v>
      </c>
      <c r="B24" s="25">
        <f>table!C23</f>
        <v>5.841</v>
      </c>
      <c r="C24" s="23">
        <f>table!D23</f>
        <v>6682.34</v>
      </c>
      <c r="D24" s="25">
        <f>table!E23</f>
        <v>0</v>
      </c>
      <c r="E24" s="25">
        <f>table!F23</f>
        <v>0</v>
      </c>
      <c r="F24" s="24">
        <f>table!G23</f>
        <v>111538.16</v>
      </c>
      <c r="G24" s="52">
        <v>19679.8</v>
      </c>
      <c r="H24" s="56">
        <f t="shared" si="3"/>
        <v>59039.399999999994</v>
      </c>
      <c r="I24" s="63">
        <f t="shared" si="0"/>
        <v>2066378.9999999998</v>
      </c>
      <c r="J24" s="56">
        <f t="shared" si="1"/>
        <v>236157.59999999998</v>
      </c>
      <c r="K24" s="66">
        <f t="shared" si="2"/>
        <v>8265515.999999999</v>
      </c>
    </row>
    <row r="25" spans="1:11" ht="15">
      <c r="A25" s="38" t="str">
        <f>table!B24</f>
        <v>MA</v>
      </c>
      <c r="B25" s="25">
        <f>table!C24</f>
        <v>23.029</v>
      </c>
      <c r="C25" s="23">
        <f>table!D24</f>
        <v>50375.12</v>
      </c>
      <c r="D25" s="25">
        <f>table!E24</f>
        <v>0</v>
      </c>
      <c r="E25" s="25">
        <f>table!F24</f>
        <v>0.2532</v>
      </c>
      <c r="F25" s="24">
        <f>table!G24</f>
        <v>729946.99</v>
      </c>
      <c r="G25" s="52">
        <v>13403.2</v>
      </c>
      <c r="H25" s="56">
        <f t="shared" si="3"/>
        <v>40209.600000000006</v>
      </c>
      <c r="I25" s="63">
        <f t="shared" si="0"/>
        <v>1407336.0000000002</v>
      </c>
      <c r="J25" s="56">
        <f t="shared" si="1"/>
        <v>160838.40000000002</v>
      </c>
      <c r="K25" s="66">
        <f t="shared" si="2"/>
        <v>5629344.000000001</v>
      </c>
    </row>
    <row r="26" spans="1:11" ht="15">
      <c r="A26" s="38" t="str">
        <f>table!B25</f>
        <v>MD</v>
      </c>
      <c r="B26" s="25">
        <f>table!C25</f>
        <v>2.436</v>
      </c>
      <c r="C26" s="23">
        <f>table!D25</f>
        <v>2855.79</v>
      </c>
      <c r="D26" s="25">
        <f>table!E25</f>
        <v>0</v>
      </c>
      <c r="E26" s="25">
        <f>table!F25</f>
        <v>0</v>
      </c>
      <c r="F26" s="24">
        <f>table!G25</f>
        <v>72766.93</v>
      </c>
      <c r="G26" s="52">
        <v>21944.4</v>
      </c>
      <c r="H26" s="56">
        <f t="shared" si="3"/>
        <v>65833.20000000001</v>
      </c>
      <c r="I26" s="63">
        <f t="shared" si="0"/>
        <v>2304162.0000000005</v>
      </c>
      <c r="J26" s="56">
        <f t="shared" si="1"/>
        <v>263332.80000000005</v>
      </c>
      <c r="K26" s="66">
        <f t="shared" si="2"/>
        <v>9216648.000000002</v>
      </c>
    </row>
    <row r="27" spans="1:11" ht="15">
      <c r="A27" s="39" t="str">
        <f>table!B26</f>
        <v>ME</v>
      </c>
      <c r="B27" s="40">
        <f>table!C26</f>
        <v>0.895</v>
      </c>
      <c r="C27" s="41">
        <f>table!D26</f>
        <v>1725.18</v>
      </c>
      <c r="D27" s="40">
        <f>table!E26</f>
        <v>0</v>
      </c>
      <c r="E27" s="40">
        <f>table!F26</f>
        <v>0.2273</v>
      </c>
      <c r="F27" s="42">
        <f>table!G26</f>
        <v>80815.24</v>
      </c>
      <c r="G27" s="53">
        <v>7215</v>
      </c>
      <c r="H27" s="57">
        <f t="shared" si="3"/>
        <v>21645</v>
      </c>
      <c r="I27" s="64">
        <f t="shared" si="0"/>
        <v>757575</v>
      </c>
      <c r="J27" s="70">
        <f t="shared" si="1"/>
        <v>86580</v>
      </c>
      <c r="K27" s="67">
        <f t="shared" si="2"/>
        <v>3030300</v>
      </c>
    </row>
    <row r="28" spans="1:11" ht="15">
      <c r="A28" s="39" t="str">
        <f>table!B27</f>
        <v>MI</v>
      </c>
      <c r="B28" s="40">
        <f>table!C27</f>
        <v>20.727</v>
      </c>
      <c r="C28" s="41">
        <f>table!D27</f>
        <v>40602.48</v>
      </c>
      <c r="D28" s="40">
        <f>table!E27</f>
        <v>0</v>
      </c>
      <c r="E28" s="40">
        <f>table!F27</f>
        <v>0.4255</v>
      </c>
      <c r="F28" s="42">
        <f>table!G27</f>
        <v>771304.64</v>
      </c>
      <c r="G28" s="53">
        <v>39184</v>
      </c>
      <c r="H28" s="57">
        <f t="shared" si="3"/>
        <v>117552</v>
      </c>
      <c r="I28" s="64">
        <f t="shared" si="0"/>
        <v>4114320</v>
      </c>
      <c r="J28" s="70">
        <f t="shared" si="1"/>
        <v>470208</v>
      </c>
      <c r="K28" s="67">
        <f t="shared" si="2"/>
        <v>16457280</v>
      </c>
    </row>
    <row r="29" spans="1:11" ht="15">
      <c r="A29" s="39" t="str">
        <f>table!B28</f>
        <v>MN</v>
      </c>
      <c r="B29" s="40">
        <f>table!C28</f>
        <v>3.149</v>
      </c>
      <c r="C29" s="41">
        <f>table!D28</f>
        <v>4748.41</v>
      </c>
      <c r="D29" s="40">
        <f>table!E28</f>
        <v>0</v>
      </c>
      <c r="E29" s="40">
        <f>table!F28</f>
        <v>0</v>
      </c>
      <c r="F29" s="42">
        <f>table!G28</f>
        <v>48945</v>
      </c>
      <c r="G29" s="53">
        <v>28881.8</v>
      </c>
      <c r="H29" s="57">
        <f t="shared" si="3"/>
        <v>86645.4</v>
      </c>
      <c r="I29" s="64">
        <f t="shared" si="0"/>
        <v>3032589</v>
      </c>
      <c r="J29" s="70">
        <f t="shared" si="1"/>
        <v>346581.6</v>
      </c>
      <c r="K29" s="67">
        <f t="shared" si="2"/>
        <v>12130356</v>
      </c>
    </row>
    <row r="30" spans="1:11" ht="15">
      <c r="A30" s="38" t="str">
        <f>table!B29</f>
        <v>MO</v>
      </c>
      <c r="B30" s="25">
        <f>table!C29</f>
        <v>6.511</v>
      </c>
      <c r="C30" s="23">
        <f>table!D29</f>
        <v>7166.23</v>
      </c>
      <c r="D30" s="25">
        <f>table!E29</f>
        <v>0</v>
      </c>
      <c r="E30" s="25">
        <f>table!F29</f>
        <v>0.4255</v>
      </c>
      <c r="F30" s="24">
        <f>table!G29</f>
        <v>69087.35</v>
      </c>
      <c r="G30" s="52">
        <v>23124.2</v>
      </c>
      <c r="H30" s="56">
        <f t="shared" si="3"/>
        <v>69372.6</v>
      </c>
      <c r="I30" s="63">
        <f t="shared" si="0"/>
        <v>2428041</v>
      </c>
      <c r="J30" s="56">
        <f t="shared" si="1"/>
        <v>277490.4</v>
      </c>
      <c r="K30" s="66">
        <f t="shared" si="2"/>
        <v>9712164</v>
      </c>
    </row>
    <row r="31" spans="1:11" ht="15">
      <c r="A31" s="38" t="str">
        <f>table!B30</f>
        <v>MS</v>
      </c>
      <c r="B31" s="25">
        <f>table!C30</f>
        <v>5.088</v>
      </c>
      <c r="C31" s="23">
        <f>table!D30</f>
        <v>8124.29</v>
      </c>
      <c r="D31" s="25">
        <f>table!E30</f>
        <v>0</v>
      </c>
      <c r="E31" s="25">
        <f>table!F30</f>
        <v>0</v>
      </c>
      <c r="F31" s="24">
        <f>table!G30</f>
        <v>125683.46</v>
      </c>
      <c r="G31" s="52">
        <v>11202.4</v>
      </c>
      <c r="H31" s="56">
        <f t="shared" si="3"/>
        <v>33607.2</v>
      </c>
      <c r="I31" s="63">
        <f t="shared" si="0"/>
        <v>1176252</v>
      </c>
      <c r="J31" s="56">
        <f t="shared" si="1"/>
        <v>134428.8</v>
      </c>
      <c r="K31" s="66">
        <f t="shared" si="2"/>
        <v>4705008</v>
      </c>
    </row>
    <row r="32" spans="1:11" ht="15">
      <c r="A32" s="38" t="str">
        <f>table!B31</f>
        <v>MT</v>
      </c>
      <c r="B32" s="25">
        <f>table!C31</f>
        <v>1.988</v>
      </c>
      <c r="C32" s="23">
        <f>table!D31</f>
        <v>2209.42</v>
      </c>
      <c r="D32" s="25">
        <f>table!E31</f>
        <v>0</v>
      </c>
      <c r="E32" s="25">
        <f>table!F31</f>
        <v>0</v>
      </c>
      <c r="F32" s="24">
        <f>table!G31</f>
        <v>24945.24</v>
      </c>
      <c r="G32" s="52">
        <v>2935.8</v>
      </c>
      <c r="H32" s="56">
        <f t="shared" si="3"/>
        <v>8807.400000000001</v>
      </c>
      <c r="I32" s="63">
        <f t="shared" si="0"/>
        <v>308259.00000000006</v>
      </c>
      <c r="J32" s="56">
        <f t="shared" si="1"/>
        <v>35229.600000000006</v>
      </c>
      <c r="K32" s="66">
        <f t="shared" si="2"/>
        <v>1233036.0000000002</v>
      </c>
    </row>
    <row r="33" spans="1:11" ht="15">
      <c r="A33" s="39" t="str">
        <f>table!B32</f>
        <v>NC</v>
      </c>
      <c r="B33" s="40">
        <f>table!C32</f>
        <v>5.813</v>
      </c>
      <c r="C33" s="41">
        <f>table!D32</f>
        <v>12406.46</v>
      </c>
      <c r="D33" s="40">
        <f>table!E32</f>
        <v>0</v>
      </c>
      <c r="E33" s="40">
        <f>table!F32</f>
        <v>0</v>
      </c>
      <c r="F33" s="42">
        <f>table!G32</f>
        <v>233866.21</v>
      </c>
      <c r="G33" s="53">
        <v>75615.4</v>
      </c>
      <c r="H33" s="57">
        <f t="shared" si="3"/>
        <v>226846.19999999998</v>
      </c>
      <c r="I33" s="64">
        <f t="shared" si="0"/>
        <v>7939616.999999999</v>
      </c>
      <c r="J33" s="70">
        <f t="shared" si="1"/>
        <v>907384.7999999999</v>
      </c>
      <c r="K33" s="67">
        <f t="shared" si="2"/>
        <v>31758467.999999996</v>
      </c>
    </row>
    <row r="34" spans="1:11" ht="15">
      <c r="A34" s="39" t="str">
        <f>table!B33</f>
        <v>ND</v>
      </c>
      <c r="B34" s="40">
        <f>table!C33</f>
        <v>0.308</v>
      </c>
      <c r="C34" s="41">
        <f>table!D33</f>
        <v>0</v>
      </c>
      <c r="D34" s="40">
        <f>table!E33</f>
        <v>0</v>
      </c>
      <c r="E34" s="40">
        <f>table!F33</f>
        <v>0</v>
      </c>
      <c r="F34" s="42">
        <f>table!G33</f>
        <v>0</v>
      </c>
      <c r="G34" s="53">
        <v>2264.4</v>
      </c>
      <c r="H34" s="57">
        <f t="shared" si="3"/>
        <v>6793.200000000001</v>
      </c>
      <c r="I34" s="64">
        <f t="shared" si="0"/>
        <v>237762.00000000003</v>
      </c>
      <c r="J34" s="70">
        <f t="shared" si="1"/>
        <v>27172.800000000003</v>
      </c>
      <c r="K34" s="67">
        <f t="shared" si="2"/>
        <v>951048.0000000001</v>
      </c>
    </row>
    <row r="35" spans="1:11" ht="15">
      <c r="A35" s="39" t="str">
        <f>table!B34</f>
        <v>NE</v>
      </c>
      <c r="B35" s="40">
        <f>table!C34</f>
        <v>2.177</v>
      </c>
      <c r="C35" s="41">
        <f>table!D34</f>
        <v>1898.85</v>
      </c>
      <c r="D35" s="40">
        <f>table!E34</f>
        <v>0</v>
      </c>
      <c r="E35" s="40">
        <f>table!F34</f>
        <v>0</v>
      </c>
      <c r="F35" s="42">
        <f>table!G34</f>
        <v>124779.67</v>
      </c>
      <c r="G35" s="53">
        <v>8036.8</v>
      </c>
      <c r="H35" s="57">
        <f t="shared" si="3"/>
        <v>24110.4</v>
      </c>
      <c r="I35" s="64">
        <f t="shared" si="0"/>
        <v>843864</v>
      </c>
      <c r="J35" s="70">
        <f t="shared" si="1"/>
        <v>96441.6</v>
      </c>
      <c r="K35" s="67">
        <f t="shared" si="2"/>
        <v>3375456</v>
      </c>
    </row>
    <row r="36" spans="1:11" ht="15">
      <c r="A36" s="38" t="str">
        <f>table!B35</f>
        <v>NH</v>
      </c>
      <c r="B36" s="25">
        <f>table!C35</f>
        <v>1.041</v>
      </c>
      <c r="C36" s="23">
        <f>table!D35</f>
        <v>3116.46</v>
      </c>
      <c r="D36" s="25">
        <f>table!E35</f>
        <v>0</v>
      </c>
      <c r="E36" s="25">
        <f>table!F35</f>
        <v>0</v>
      </c>
      <c r="F36" s="24">
        <f>table!G35</f>
        <v>0</v>
      </c>
      <c r="G36" s="52">
        <v>6319.4</v>
      </c>
      <c r="H36" s="56">
        <f t="shared" si="3"/>
        <v>18958.199999999997</v>
      </c>
      <c r="I36" s="63">
        <f t="shared" si="0"/>
        <v>663536.9999999999</v>
      </c>
      <c r="J36" s="56">
        <f t="shared" si="1"/>
        <v>75832.79999999999</v>
      </c>
      <c r="K36" s="66">
        <f t="shared" si="2"/>
        <v>2654147.9999999995</v>
      </c>
    </row>
    <row r="37" spans="1:11" ht="15">
      <c r="A37" s="38" t="str">
        <f>table!B36</f>
        <v>NJ</v>
      </c>
      <c r="B37" s="25">
        <f>table!C36</f>
        <v>5.399</v>
      </c>
      <c r="C37" s="23">
        <f>table!D36</f>
        <v>18624.66</v>
      </c>
      <c r="D37" s="25">
        <f>table!E36</f>
        <v>0</v>
      </c>
      <c r="E37" s="25">
        <f>table!F36</f>
        <v>0.44</v>
      </c>
      <c r="F37" s="24">
        <f>table!G36</f>
        <v>76600.9</v>
      </c>
      <c r="G37" s="52">
        <v>21269.6</v>
      </c>
      <c r="H37" s="56">
        <f t="shared" si="3"/>
        <v>63808.799999999996</v>
      </c>
      <c r="I37" s="63">
        <f t="shared" si="0"/>
        <v>2233308</v>
      </c>
      <c r="J37" s="56">
        <f t="shared" si="1"/>
        <v>255235.19999999998</v>
      </c>
      <c r="K37" s="66">
        <f t="shared" si="2"/>
        <v>8933232</v>
      </c>
    </row>
    <row r="38" spans="1:11" ht="15">
      <c r="A38" s="38" t="str">
        <f>table!B37</f>
        <v>NM</v>
      </c>
      <c r="B38" s="25">
        <f>table!C37</f>
        <v>0.213</v>
      </c>
      <c r="C38" s="23">
        <f>table!D37</f>
        <v>0.21</v>
      </c>
      <c r="D38" s="25">
        <f>table!E37</f>
        <v>0</v>
      </c>
      <c r="E38" s="25">
        <f>table!F37</f>
        <v>0</v>
      </c>
      <c r="F38" s="24">
        <f>table!G37</f>
        <v>0</v>
      </c>
      <c r="G38" s="52">
        <v>11922.2</v>
      </c>
      <c r="H38" s="56">
        <f t="shared" si="3"/>
        <v>35766.600000000006</v>
      </c>
      <c r="I38" s="63">
        <f t="shared" si="0"/>
        <v>1251831.0000000002</v>
      </c>
      <c r="J38" s="56">
        <f t="shared" si="1"/>
        <v>143066.40000000002</v>
      </c>
      <c r="K38" s="66">
        <f t="shared" si="2"/>
        <v>5007324.000000001</v>
      </c>
    </row>
    <row r="39" spans="1:11" ht="15">
      <c r="A39" s="39" t="str">
        <f>table!B38</f>
        <v>NV</v>
      </c>
      <c r="B39" s="40">
        <f>table!C38</f>
        <v>0.466</v>
      </c>
      <c r="C39" s="41">
        <f>table!D38</f>
        <v>481.49</v>
      </c>
      <c r="D39" s="40">
        <f>table!E38</f>
        <v>0</v>
      </c>
      <c r="E39" s="40">
        <f>table!F38</f>
        <v>0</v>
      </c>
      <c r="F39" s="42">
        <f>table!G38</f>
        <v>439.26</v>
      </c>
      <c r="G39" s="53">
        <v>32781.2</v>
      </c>
      <c r="H39" s="57">
        <f t="shared" si="3"/>
        <v>98343.59999999999</v>
      </c>
      <c r="I39" s="64">
        <f t="shared" si="0"/>
        <v>3442025.9999999995</v>
      </c>
      <c r="J39" s="70">
        <f t="shared" si="1"/>
        <v>393374.39999999997</v>
      </c>
      <c r="K39" s="67">
        <f t="shared" si="2"/>
        <v>13768103.999999998</v>
      </c>
    </row>
    <row r="40" spans="1:11" ht="15">
      <c r="A40" s="39" t="str">
        <f>table!B39</f>
        <v>NY</v>
      </c>
      <c r="B40" s="40">
        <f>table!C39</f>
        <v>16.086</v>
      </c>
      <c r="C40" s="41">
        <f>table!D39</f>
        <v>35499.91</v>
      </c>
      <c r="D40" s="40">
        <f>table!E39</f>
        <v>0.22727</v>
      </c>
      <c r="E40" s="40">
        <f>table!F39</f>
        <v>0.6383</v>
      </c>
      <c r="F40" s="42">
        <f>table!G39</f>
        <v>343644.03</v>
      </c>
      <c r="G40" s="53">
        <v>23808.4</v>
      </c>
      <c r="H40" s="57">
        <f t="shared" si="3"/>
        <v>71425.20000000001</v>
      </c>
      <c r="I40" s="64">
        <f t="shared" si="0"/>
        <v>2499882.0000000005</v>
      </c>
      <c r="J40" s="70">
        <f t="shared" si="1"/>
        <v>285700.80000000005</v>
      </c>
      <c r="K40" s="67">
        <f t="shared" si="2"/>
        <v>9999528.000000002</v>
      </c>
    </row>
    <row r="41" spans="1:11" ht="15">
      <c r="A41" s="39" t="str">
        <f>table!B40</f>
        <v>OH</v>
      </c>
      <c r="B41" s="40">
        <f>table!C40</f>
        <v>56.65</v>
      </c>
      <c r="C41" s="41">
        <f>table!D40</f>
        <v>110938.09</v>
      </c>
      <c r="D41" s="40">
        <f>table!E40</f>
        <v>0</v>
      </c>
      <c r="E41" s="40">
        <f>table!F40</f>
        <v>1.4119</v>
      </c>
      <c r="F41" s="42">
        <f>table!G40</f>
        <v>914696.13</v>
      </c>
      <c r="G41" s="53">
        <v>38170.2</v>
      </c>
      <c r="H41" s="57">
        <f t="shared" si="3"/>
        <v>114510.59999999999</v>
      </c>
      <c r="I41" s="64">
        <f t="shared" si="0"/>
        <v>4007870.9999999995</v>
      </c>
      <c r="J41" s="70">
        <f t="shared" si="1"/>
        <v>458042.39999999997</v>
      </c>
      <c r="K41" s="67">
        <f t="shared" si="2"/>
        <v>16031483.999999998</v>
      </c>
    </row>
    <row r="42" spans="1:11" ht="15">
      <c r="A42" s="38" t="str">
        <f>table!B41</f>
        <v>OK</v>
      </c>
      <c r="B42" s="25">
        <f>table!C41</f>
        <v>3.868</v>
      </c>
      <c r="C42" s="23">
        <f>table!D41</f>
        <v>4790.24</v>
      </c>
      <c r="D42" s="25">
        <f>table!E41</f>
        <v>0</v>
      </c>
      <c r="E42" s="25">
        <f>table!F41</f>
        <v>0</v>
      </c>
      <c r="F42" s="24">
        <f>table!G41</f>
        <v>202579.98</v>
      </c>
      <c r="G42" s="52">
        <v>13567</v>
      </c>
      <c r="H42" s="56">
        <f t="shared" si="3"/>
        <v>40701</v>
      </c>
      <c r="I42" s="63">
        <f t="shared" si="0"/>
        <v>1424535</v>
      </c>
      <c r="J42" s="56">
        <f t="shared" si="1"/>
        <v>162804</v>
      </c>
      <c r="K42" s="66">
        <f t="shared" si="2"/>
        <v>5698140</v>
      </c>
    </row>
    <row r="43" spans="1:11" ht="15">
      <c r="A43" s="38" t="str">
        <f>table!B42</f>
        <v>OR</v>
      </c>
      <c r="B43" s="25">
        <f>table!C42</f>
        <v>15.022</v>
      </c>
      <c r="C43" s="23">
        <f>table!D42</f>
        <v>39538.46</v>
      </c>
      <c r="D43" s="25">
        <f>table!E42</f>
        <v>0</v>
      </c>
      <c r="E43" s="25">
        <f>table!F42</f>
        <v>0.3077</v>
      </c>
      <c r="F43" s="24">
        <f>table!G42</f>
        <v>445659.6</v>
      </c>
      <c r="G43" s="52">
        <v>19943</v>
      </c>
      <c r="H43" s="56">
        <f t="shared" si="3"/>
        <v>59829</v>
      </c>
      <c r="I43" s="63">
        <f t="shared" si="0"/>
        <v>2094015</v>
      </c>
      <c r="J43" s="56">
        <f t="shared" si="1"/>
        <v>239316</v>
      </c>
      <c r="K43" s="66">
        <f t="shared" si="2"/>
        <v>8376060</v>
      </c>
    </row>
    <row r="44" spans="1:11" ht="15">
      <c r="A44" s="38" t="str">
        <f>table!B43</f>
        <v>PA</v>
      </c>
      <c r="B44" s="25">
        <f>table!C43</f>
        <v>0.667</v>
      </c>
      <c r="C44" s="23">
        <f>table!D43</f>
        <v>732.3</v>
      </c>
      <c r="D44" s="25">
        <f>table!E43</f>
        <v>0</v>
      </c>
      <c r="E44" s="25">
        <f>table!F43</f>
        <v>0</v>
      </c>
      <c r="F44" s="24">
        <f>table!G43</f>
        <v>2765.96</v>
      </c>
      <c r="G44" s="52">
        <v>37827</v>
      </c>
      <c r="H44" s="56">
        <f t="shared" si="3"/>
        <v>113481</v>
      </c>
      <c r="I44" s="63">
        <f t="shared" si="0"/>
        <v>3971835</v>
      </c>
      <c r="J44" s="56">
        <f t="shared" si="1"/>
        <v>453924</v>
      </c>
      <c r="K44" s="66">
        <f t="shared" si="2"/>
        <v>15887340</v>
      </c>
    </row>
    <row r="45" spans="1:11" ht="15">
      <c r="A45" s="39" t="s">
        <v>71</v>
      </c>
      <c r="B45" s="40">
        <v>0</v>
      </c>
      <c r="C45" s="41">
        <v>0</v>
      </c>
      <c r="D45" s="40">
        <v>0</v>
      </c>
      <c r="E45" s="40">
        <v>0</v>
      </c>
      <c r="F45" s="42">
        <v>0</v>
      </c>
      <c r="G45" s="53">
        <v>1928.4</v>
      </c>
      <c r="H45" s="57">
        <f t="shared" si="3"/>
        <v>5785.200000000001</v>
      </c>
      <c r="I45" s="64">
        <f t="shared" si="0"/>
        <v>202482.00000000003</v>
      </c>
      <c r="J45" s="70">
        <f t="shared" si="1"/>
        <v>23140.800000000003</v>
      </c>
      <c r="K45" s="67">
        <f t="shared" si="2"/>
        <v>809928.0000000001</v>
      </c>
    </row>
    <row r="46" spans="1:11" ht="15">
      <c r="A46" s="39" t="str">
        <f>table!B44</f>
        <v>SC</v>
      </c>
      <c r="B46" s="40">
        <f>table!C44</f>
        <v>5.065</v>
      </c>
      <c r="C46" s="41">
        <f>table!D44</f>
        <v>9146.83</v>
      </c>
      <c r="D46" s="40">
        <f>table!E44</f>
        <v>0.93186</v>
      </c>
      <c r="E46" s="40">
        <f>table!F44</f>
        <v>0</v>
      </c>
      <c r="F46" s="42">
        <f>table!G44</f>
        <v>116263.22</v>
      </c>
      <c r="G46" s="53">
        <v>36251.8</v>
      </c>
      <c r="H46" s="57">
        <f t="shared" si="3"/>
        <v>108755.40000000001</v>
      </c>
      <c r="I46" s="64">
        <f t="shared" si="0"/>
        <v>3806439.0000000005</v>
      </c>
      <c r="J46" s="70">
        <f t="shared" si="1"/>
        <v>435021.60000000003</v>
      </c>
      <c r="K46" s="67">
        <f t="shared" si="2"/>
        <v>15225756.000000002</v>
      </c>
    </row>
    <row r="47" spans="1:11" ht="15">
      <c r="A47" s="39" t="str">
        <f>table!B45</f>
        <v>SD</v>
      </c>
      <c r="B47" s="40">
        <f>table!C45</f>
        <v>1.544</v>
      </c>
      <c r="C47" s="41">
        <f>table!D45</f>
        <v>1675.54</v>
      </c>
      <c r="D47" s="40">
        <f>table!E45</f>
        <v>0</v>
      </c>
      <c r="E47" s="40">
        <f>table!F45</f>
        <v>0</v>
      </c>
      <c r="F47" s="42">
        <f>table!G45</f>
        <v>46038.4</v>
      </c>
      <c r="G47" s="53">
        <v>4253</v>
      </c>
      <c r="H47" s="57">
        <f t="shared" si="3"/>
        <v>12759</v>
      </c>
      <c r="I47" s="64">
        <f t="shared" si="0"/>
        <v>446565</v>
      </c>
      <c r="J47" s="70">
        <f t="shared" si="1"/>
        <v>51036</v>
      </c>
      <c r="K47" s="67">
        <f t="shared" si="2"/>
        <v>1786260</v>
      </c>
    </row>
    <row r="48" spans="1:11" ht="15">
      <c r="A48" s="38" t="str">
        <f>table!B46</f>
        <v>TN</v>
      </c>
      <c r="B48" s="25">
        <f>table!C46</f>
        <v>15.137</v>
      </c>
      <c r="C48" s="23">
        <f>table!D46</f>
        <v>21629.79</v>
      </c>
      <c r="D48" s="25">
        <f>table!E46</f>
        <v>1.51838</v>
      </c>
      <c r="E48" s="25">
        <f>table!F46</f>
        <v>0.6383</v>
      </c>
      <c r="F48" s="24">
        <f>table!G46</f>
        <v>453310.87</v>
      </c>
      <c r="G48" s="52">
        <v>35702.4</v>
      </c>
      <c r="H48" s="56">
        <f t="shared" si="3"/>
        <v>107107.20000000001</v>
      </c>
      <c r="I48" s="63">
        <f t="shared" si="0"/>
        <v>3748752.0000000005</v>
      </c>
      <c r="J48" s="56">
        <f t="shared" si="1"/>
        <v>428428.80000000005</v>
      </c>
      <c r="K48" s="66">
        <f t="shared" si="2"/>
        <v>14995008.000000002</v>
      </c>
    </row>
    <row r="49" spans="1:11" ht="15">
      <c r="A49" s="38" t="str">
        <f>table!B47</f>
        <v>TX</v>
      </c>
      <c r="B49" s="25">
        <f>table!C47</f>
        <v>45.522</v>
      </c>
      <c r="C49" s="23">
        <f>table!D47</f>
        <v>72839.54</v>
      </c>
      <c r="D49" s="25">
        <f>table!E47</f>
        <v>0</v>
      </c>
      <c r="E49" s="25">
        <f>table!F47</f>
        <v>1.5733</v>
      </c>
      <c r="F49" s="24">
        <f>table!G47</f>
        <v>859866.17</v>
      </c>
      <c r="G49" s="52">
        <v>146960.8</v>
      </c>
      <c r="H49" s="56">
        <f t="shared" si="3"/>
        <v>440882.39999999997</v>
      </c>
      <c r="I49" s="63">
        <f t="shared" si="0"/>
        <v>15430883.999999998</v>
      </c>
      <c r="J49" s="56">
        <f t="shared" si="1"/>
        <v>1763529.5999999999</v>
      </c>
      <c r="K49" s="66">
        <f t="shared" si="2"/>
        <v>61723535.99999999</v>
      </c>
    </row>
    <row r="50" spans="1:11" ht="15">
      <c r="A50" s="38" t="str">
        <f>table!B49</f>
        <v>UT</v>
      </c>
      <c r="B50" s="25">
        <f>table!C49</f>
        <v>2.2</v>
      </c>
      <c r="C50" s="23">
        <f>table!D49</f>
        <v>5272.61</v>
      </c>
      <c r="D50" s="25">
        <f>table!E49</f>
        <v>0</v>
      </c>
      <c r="E50" s="25">
        <f>table!F49</f>
        <v>0</v>
      </c>
      <c r="F50" s="24">
        <f>table!G49</f>
        <v>9756.53</v>
      </c>
      <c r="G50" s="52">
        <v>20199.6</v>
      </c>
      <c r="H50" s="56">
        <f t="shared" si="3"/>
        <v>60598.799999999996</v>
      </c>
      <c r="I50" s="63">
        <f t="shared" si="0"/>
        <v>2120958</v>
      </c>
      <c r="J50" s="56">
        <f t="shared" si="1"/>
        <v>242395.19999999998</v>
      </c>
      <c r="K50" s="66">
        <f t="shared" si="2"/>
        <v>8483832</v>
      </c>
    </row>
    <row r="51" spans="1:11" ht="15">
      <c r="A51" s="39" t="str">
        <f>table!B50</f>
        <v>VA</v>
      </c>
      <c r="B51" s="40">
        <f>table!C50</f>
        <v>7.65</v>
      </c>
      <c r="C51" s="41">
        <f>table!D50</f>
        <v>16852.93</v>
      </c>
      <c r="D51" s="40">
        <f>table!E50</f>
        <v>0</v>
      </c>
      <c r="E51" s="40">
        <f>table!F50</f>
        <v>0.2273</v>
      </c>
      <c r="F51" s="42">
        <f>table!G50</f>
        <v>95093.75</v>
      </c>
      <c r="G51" s="53">
        <v>45980</v>
      </c>
      <c r="H51" s="57">
        <f t="shared" si="3"/>
        <v>137940</v>
      </c>
      <c r="I51" s="64">
        <f t="shared" si="0"/>
        <v>4827900</v>
      </c>
      <c r="J51" s="70">
        <f t="shared" si="1"/>
        <v>551760</v>
      </c>
      <c r="K51" s="67">
        <f t="shared" si="2"/>
        <v>19311600</v>
      </c>
    </row>
    <row r="52" spans="1:11" ht="15">
      <c r="A52" s="39" t="str">
        <f>table!B51</f>
        <v>VT</v>
      </c>
      <c r="B52" s="40">
        <f>table!C51</f>
        <v>0.253</v>
      </c>
      <c r="C52" s="43" t="s">
        <v>16</v>
      </c>
      <c r="D52" s="40">
        <f>table!E51</f>
        <v>0</v>
      </c>
      <c r="E52" s="40">
        <f>table!F51</f>
        <v>0</v>
      </c>
      <c r="F52" s="42">
        <f>table!G51</f>
        <v>124821.13</v>
      </c>
      <c r="G52" s="53">
        <v>2399.6</v>
      </c>
      <c r="H52" s="57">
        <f t="shared" si="3"/>
        <v>7198.799999999999</v>
      </c>
      <c r="I52" s="64">
        <f t="shared" si="0"/>
        <v>251957.99999999997</v>
      </c>
      <c r="J52" s="70">
        <f t="shared" si="1"/>
        <v>28795.199999999997</v>
      </c>
      <c r="K52" s="67">
        <f t="shared" si="2"/>
        <v>1007831.9999999999</v>
      </c>
    </row>
    <row r="53" spans="1:11" ht="15">
      <c r="A53" s="39" t="str">
        <f>table!B52</f>
        <v>WA</v>
      </c>
      <c r="B53" s="40">
        <f>table!C52</f>
        <v>8.003</v>
      </c>
      <c r="C53" s="41">
        <f>table!D52</f>
        <v>11912.8</v>
      </c>
      <c r="D53" s="40">
        <f>table!E52</f>
        <v>0</v>
      </c>
      <c r="E53" s="40">
        <f>table!F52</f>
        <v>0.9091</v>
      </c>
      <c r="F53" s="42">
        <f>table!G52</f>
        <v>224189.02</v>
      </c>
      <c r="G53" s="53">
        <v>35367.4</v>
      </c>
      <c r="H53" s="57">
        <f t="shared" si="3"/>
        <v>106102.20000000001</v>
      </c>
      <c r="I53" s="64">
        <f t="shared" si="0"/>
        <v>3713577.0000000005</v>
      </c>
      <c r="J53" s="70">
        <f t="shared" si="1"/>
        <v>424408.80000000005</v>
      </c>
      <c r="K53" s="67">
        <f t="shared" si="2"/>
        <v>14854308.000000002</v>
      </c>
    </row>
    <row r="54" spans="1:11" ht="15">
      <c r="A54" s="38" t="str">
        <f>table!B53</f>
        <v>WI</v>
      </c>
      <c r="B54" s="25">
        <f>table!C53</f>
        <v>2.479</v>
      </c>
      <c r="C54" s="23">
        <f>table!D53</f>
        <v>3183.36</v>
      </c>
      <c r="D54" s="25">
        <f>table!E53</f>
        <v>0.30769</v>
      </c>
      <c r="E54" s="25">
        <f>table!F53</f>
        <v>0.9231</v>
      </c>
      <c r="F54" s="24">
        <f>table!G53</f>
        <v>33853.31</v>
      </c>
      <c r="G54" s="52">
        <v>26023.4</v>
      </c>
      <c r="H54" s="56">
        <f t="shared" si="3"/>
        <v>78070.20000000001</v>
      </c>
      <c r="I54" s="63">
        <f t="shared" si="0"/>
        <v>2732457.0000000005</v>
      </c>
      <c r="J54" s="56">
        <f t="shared" si="1"/>
        <v>312280.80000000005</v>
      </c>
      <c r="K54" s="66">
        <f t="shared" si="2"/>
        <v>10929828.000000002</v>
      </c>
    </row>
    <row r="55" spans="1:11" ht="15">
      <c r="A55" s="38" t="str">
        <f>table!B54</f>
        <v>WV</v>
      </c>
      <c r="B55" s="25">
        <f>table!C54</f>
        <v>3.089</v>
      </c>
      <c r="C55" s="23">
        <f>table!D54</f>
        <v>5853.53</v>
      </c>
      <c r="D55" s="25">
        <f>table!E54</f>
        <v>0</v>
      </c>
      <c r="E55" s="25">
        <f>table!F54</f>
        <v>0.2128</v>
      </c>
      <c r="F55" s="24">
        <f>table!G54</f>
        <v>105998.82</v>
      </c>
      <c r="G55" s="52">
        <v>4986.2</v>
      </c>
      <c r="H55" s="56">
        <f t="shared" si="3"/>
        <v>14958.599999999999</v>
      </c>
      <c r="I55" s="63">
        <f t="shared" si="0"/>
        <v>523550.99999999994</v>
      </c>
      <c r="J55" s="56">
        <f t="shared" si="1"/>
        <v>59834.399999999994</v>
      </c>
      <c r="K55" s="66">
        <f t="shared" si="2"/>
        <v>2094203.9999999998</v>
      </c>
    </row>
    <row r="56" spans="1:11" ht="15">
      <c r="A56" s="29" t="str">
        <f>table!B55</f>
        <v>WY</v>
      </c>
      <c r="B56" s="17">
        <f>table!C55</f>
        <v>0.814</v>
      </c>
      <c r="C56" s="18">
        <f>table!D55</f>
        <v>1090.75</v>
      </c>
      <c r="D56" s="17">
        <f>table!E55</f>
        <v>0</v>
      </c>
      <c r="E56" s="17">
        <f>table!F55</f>
        <v>0</v>
      </c>
      <c r="F56" s="19">
        <f>table!G55</f>
        <v>11178.43</v>
      </c>
      <c r="G56" s="52">
        <v>2631.4</v>
      </c>
      <c r="H56" s="58">
        <f t="shared" si="3"/>
        <v>7894.200000000001</v>
      </c>
      <c r="I56" s="65">
        <f t="shared" si="0"/>
        <v>276297</v>
      </c>
      <c r="J56" s="58">
        <f t="shared" si="1"/>
        <v>31576.800000000003</v>
      </c>
      <c r="K56" s="68">
        <f t="shared" si="2"/>
        <v>1105188</v>
      </c>
    </row>
    <row r="57" spans="1:11" ht="16.5" thickBot="1">
      <c r="A57" s="30" t="str">
        <f>table!B48</f>
        <v>US</v>
      </c>
      <c r="B57" s="20">
        <f>table!C48</f>
        <v>364.094</v>
      </c>
      <c r="C57" s="21">
        <f>table!D48</f>
        <v>660983.91</v>
      </c>
      <c r="D57" s="20">
        <f>table!E48</f>
        <v>4.07804</v>
      </c>
      <c r="E57" s="20">
        <f>table!F48</f>
        <v>13.6086</v>
      </c>
      <c r="F57" s="22">
        <f>table!G48</f>
        <v>9261488.75</v>
      </c>
      <c r="G57" s="55">
        <f>SUM(G6:G56)</f>
        <v>1493431.5999999999</v>
      </c>
      <c r="H57" s="59">
        <f t="shared" si="3"/>
        <v>4480294.8</v>
      </c>
      <c r="I57" s="60">
        <f t="shared" si="0"/>
        <v>156810318</v>
      </c>
      <c r="J57" s="69">
        <f>SUM(J6:J56)</f>
        <v>17921179.200000003</v>
      </c>
      <c r="K57" s="60">
        <f t="shared" si="2"/>
        <v>627241272.0000001</v>
      </c>
    </row>
    <row r="58" spans="1:12" s="26" customFormat="1" ht="47.25" customHeight="1">
      <c r="A58" s="74" t="s">
        <v>202</v>
      </c>
      <c r="B58" s="74"/>
      <c r="C58" s="74"/>
      <c r="D58" s="74"/>
      <c r="E58" s="74"/>
      <c r="F58" s="74"/>
      <c r="G58" s="74"/>
      <c r="H58" s="74"/>
      <c r="I58" s="74"/>
      <c r="J58" s="74"/>
      <c r="K58" s="13"/>
      <c r="L58" s="13"/>
    </row>
    <row r="59" spans="1:10" ht="27.75" customHeight="1">
      <c r="A59" s="74" t="s">
        <v>13</v>
      </c>
      <c r="B59" s="74"/>
      <c r="C59" s="74"/>
      <c r="D59" s="74"/>
      <c r="E59" s="74"/>
      <c r="F59" s="74"/>
      <c r="G59" s="74"/>
      <c r="H59" s="74"/>
      <c r="I59" s="74"/>
      <c r="J59" s="74"/>
    </row>
    <row r="60" spans="1:10" ht="15">
      <c r="A60" s="45" t="s">
        <v>72</v>
      </c>
      <c r="B60" s="46"/>
      <c r="C60" s="47"/>
      <c r="D60" s="47"/>
      <c r="E60" s="47"/>
      <c r="F60" s="47"/>
      <c r="G60" s="47"/>
      <c r="H60" s="47"/>
      <c r="I60" s="47"/>
      <c r="J60" s="47"/>
    </row>
    <row r="61" spans="1:10" ht="15">
      <c r="A61" s="74" t="s">
        <v>194</v>
      </c>
      <c r="B61" s="74"/>
      <c r="C61" s="74"/>
      <c r="D61" s="74"/>
      <c r="E61" s="74"/>
      <c r="F61" s="74"/>
      <c r="G61" s="74"/>
      <c r="H61" s="74"/>
      <c r="I61" s="74"/>
      <c r="J61" s="74"/>
    </row>
    <row r="62" spans="1:11" ht="29.25" customHeight="1">
      <c r="A62" s="71" t="s">
        <v>201</v>
      </c>
      <c r="B62" s="71"/>
      <c r="C62" s="71"/>
      <c r="D62" s="71"/>
      <c r="E62" s="71"/>
      <c r="F62" s="71"/>
      <c r="G62" s="71"/>
      <c r="H62" s="71"/>
      <c r="I62" s="71"/>
      <c r="J62" s="71"/>
      <c r="K62" s="71"/>
    </row>
    <row r="63" ht="15">
      <c r="A63" s="54" t="s">
        <v>196</v>
      </c>
    </row>
    <row r="64" ht="15">
      <c r="A64" s="61" t="s">
        <v>195</v>
      </c>
    </row>
    <row r="77" ht="15">
      <c r="F77" s="44"/>
    </row>
  </sheetData>
  <sheetProtection/>
  <mergeCells count="6">
    <mergeCell ref="A62:K62"/>
    <mergeCell ref="A3:J3"/>
    <mergeCell ref="A1:J1"/>
    <mergeCell ref="A58:J58"/>
    <mergeCell ref="A59:J59"/>
    <mergeCell ref="A61:J61"/>
  </mergeCells>
  <printOptions horizontalCentered="1" verticalCentered="1"/>
  <pageMargins left="0.75" right="0.75" top="0.54" bottom="0.54" header="0.5" footer="0.5"/>
  <pageSetup fitToHeight="1" fitToWidth="1"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A1">
      <selection activeCell="E1" sqref="E1"/>
    </sheetView>
  </sheetViews>
  <sheetFormatPr defaultColWidth="9.140625" defaultRowHeight="15"/>
  <cols>
    <col min="1" max="1" width="36.57421875" style="1" bestFit="1" customWidth="1"/>
    <col min="2" max="2" width="8.8515625" style="1" customWidth="1"/>
    <col min="3" max="3" width="10.421875" style="1" bestFit="1" customWidth="1"/>
    <col min="4" max="4" width="19.7109375" style="1" bestFit="1" customWidth="1"/>
    <col min="5" max="5" width="18.57421875" style="1" bestFit="1" customWidth="1"/>
    <col min="6" max="6" width="18.8515625" style="1" bestFit="1" customWidth="1"/>
    <col min="7" max="7" width="17.140625" style="1" bestFit="1" customWidth="1"/>
    <col min="8" max="8" width="14.140625" style="1" bestFit="1" customWidth="1"/>
    <col min="9" max="9" width="13.8515625" style="1" bestFit="1" customWidth="1"/>
    <col min="10" max="16384" width="9.140625" style="1" customWidth="1"/>
  </cols>
  <sheetData>
    <row r="1" ht="15">
      <c r="A1" s="28" t="s">
        <v>17</v>
      </c>
    </row>
    <row r="2" ht="15">
      <c r="A2" s="28" t="s">
        <v>18</v>
      </c>
    </row>
    <row r="3" ht="15.75" thickBot="1">
      <c r="A3" s="2"/>
    </row>
    <row r="4" spans="1:9" ht="15.75">
      <c r="A4" s="3" t="s">
        <v>0</v>
      </c>
      <c r="B4" s="4" t="s">
        <v>12</v>
      </c>
      <c r="C4" s="4" t="s">
        <v>7</v>
      </c>
      <c r="D4" s="4" t="s">
        <v>1</v>
      </c>
      <c r="E4" s="4" t="s">
        <v>2</v>
      </c>
      <c r="F4" s="4" t="s">
        <v>3</v>
      </c>
      <c r="G4" s="4" t="s">
        <v>4</v>
      </c>
      <c r="H4" s="4" t="s">
        <v>5</v>
      </c>
      <c r="I4" s="5" t="s">
        <v>6</v>
      </c>
    </row>
    <row r="5" spans="1:9" ht="15.75">
      <c r="A5" s="6">
        <v>1</v>
      </c>
      <c r="B5" s="7" t="s">
        <v>19</v>
      </c>
      <c r="C5" s="7">
        <v>0.96</v>
      </c>
      <c r="D5" s="7">
        <v>2936.77</v>
      </c>
      <c r="E5" s="7">
        <v>0</v>
      </c>
      <c r="F5" s="7">
        <v>0</v>
      </c>
      <c r="G5" s="7">
        <v>176581.04</v>
      </c>
      <c r="H5" s="7">
        <v>0</v>
      </c>
      <c r="I5" s="8">
        <v>0</v>
      </c>
    </row>
    <row r="6" spans="1:9" ht="15.75">
      <c r="A6" s="6">
        <v>2</v>
      </c>
      <c r="B6" s="7" t="s">
        <v>20</v>
      </c>
      <c r="C6" s="7">
        <v>3.333</v>
      </c>
      <c r="D6" s="7">
        <v>3972.4</v>
      </c>
      <c r="E6" s="7">
        <v>0.22727</v>
      </c>
      <c r="F6" s="7">
        <v>1.2399</v>
      </c>
      <c r="G6" s="7">
        <v>49334.98</v>
      </c>
      <c r="H6" s="7">
        <v>71.429</v>
      </c>
      <c r="I6" s="8">
        <v>357.143</v>
      </c>
    </row>
    <row r="7" spans="1:9" ht="15.75">
      <c r="A7" s="6">
        <v>3</v>
      </c>
      <c r="B7" s="7" t="s">
        <v>21</v>
      </c>
      <c r="C7" s="7">
        <v>6.692</v>
      </c>
      <c r="D7" s="7">
        <v>11862.84</v>
      </c>
      <c r="E7" s="7">
        <v>0</v>
      </c>
      <c r="F7" s="7">
        <v>0</v>
      </c>
      <c r="G7" s="7">
        <v>149462.63</v>
      </c>
      <c r="H7" s="7">
        <v>0</v>
      </c>
      <c r="I7" s="8">
        <v>0</v>
      </c>
    </row>
    <row r="8" spans="1:9" ht="15.75">
      <c r="A8" s="6">
        <v>4</v>
      </c>
      <c r="B8" s="7" t="s">
        <v>22</v>
      </c>
      <c r="C8" s="7">
        <v>1.401</v>
      </c>
      <c r="D8" s="7">
        <v>2462.99</v>
      </c>
      <c r="E8" s="7">
        <v>0</v>
      </c>
      <c r="F8" s="7">
        <v>0.6383</v>
      </c>
      <c r="G8" s="7">
        <v>3857.85</v>
      </c>
      <c r="H8" s="7">
        <v>0</v>
      </c>
      <c r="I8" s="8">
        <v>500</v>
      </c>
    </row>
    <row r="9" spans="1:9" ht="15.75">
      <c r="A9" s="6">
        <v>5</v>
      </c>
      <c r="B9" s="7" t="s">
        <v>15</v>
      </c>
      <c r="C9" s="7">
        <v>11.915</v>
      </c>
      <c r="D9" s="7">
        <v>10888.3</v>
      </c>
      <c r="E9" s="7">
        <v>0.6383</v>
      </c>
      <c r="F9" s="7">
        <v>1.2766</v>
      </c>
      <c r="G9" s="7">
        <v>428908.98</v>
      </c>
      <c r="H9" s="7">
        <v>53.571</v>
      </c>
      <c r="I9" s="8">
        <v>107.143</v>
      </c>
    </row>
    <row r="10" spans="1:9" ht="15.75">
      <c r="A10" s="6">
        <v>6</v>
      </c>
      <c r="B10" s="7" t="s">
        <v>23</v>
      </c>
      <c r="C10" s="7">
        <v>2.83</v>
      </c>
      <c r="D10" s="7">
        <v>2926.34</v>
      </c>
      <c r="E10" s="7">
        <v>0</v>
      </c>
      <c r="F10" s="7">
        <v>0</v>
      </c>
      <c r="G10" s="7">
        <v>134976.58</v>
      </c>
      <c r="H10" s="7">
        <v>0</v>
      </c>
      <c r="I10" s="8">
        <v>0</v>
      </c>
    </row>
    <row r="11" spans="1:9" ht="15.75">
      <c r="A11" s="6">
        <v>7</v>
      </c>
      <c r="B11" s="7" t="s">
        <v>24</v>
      </c>
      <c r="C11" s="7">
        <v>4.855</v>
      </c>
      <c r="D11" s="7">
        <v>12982.97</v>
      </c>
      <c r="E11" s="7">
        <v>0</v>
      </c>
      <c r="F11" s="7">
        <v>0.2128</v>
      </c>
      <c r="G11" s="7">
        <v>161396.38</v>
      </c>
      <c r="H11" s="7">
        <v>0</v>
      </c>
      <c r="I11" s="8">
        <v>52.632</v>
      </c>
    </row>
    <row r="12" spans="1:9" ht="15.75">
      <c r="A12" s="6">
        <v>8</v>
      </c>
      <c r="B12" s="7" t="s">
        <v>25</v>
      </c>
      <c r="C12" s="7">
        <v>0.682</v>
      </c>
      <c r="D12" s="7">
        <v>0</v>
      </c>
      <c r="E12" s="7">
        <v>0</v>
      </c>
      <c r="F12" s="7">
        <v>0</v>
      </c>
      <c r="G12" s="7">
        <v>5578.71</v>
      </c>
      <c r="H12" s="7">
        <v>0</v>
      </c>
      <c r="I12" s="8">
        <v>0</v>
      </c>
    </row>
    <row r="13" spans="1:9" ht="15.75">
      <c r="A13" s="6">
        <v>9</v>
      </c>
      <c r="B13" s="7" t="s">
        <v>26</v>
      </c>
      <c r="C13" s="7">
        <v>0.52</v>
      </c>
      <c r="D13" s="7">
        <v>405.73</v>
      </c>
      <c r="E13" s="7">
        <v>0</v>
      </c>
      <c r="F13" s="7">
        <v>0</v>
      </c>
      <c r="G13" s="7">
        <v>8788.62</v>
      </c>
      <c r="H13" s="7">
        <v>0</v>
      </c>
      <c r="I13" s="8">
        <v>0</v>
      </c>
    </row>
    <row r="14" spans="1:9" ht="15.75">
      <c r="A14" s="6">
        <v>10</v>
      </c>
      <c r="B14" s="7" t="s">
        <v>27</v>
      </c>
      <c r="C14" s="7">
        <v>9.818</v>
      </c>
      <c r="D14" s="7">
        <v>12110.5</v>
      </c>
      <c r="E14" s="7">
        <v>0</v>
      </c>
      <c r="F14" s="7">
        <v>0.2128</v>
      </c>
      <c r="G14" s="7">
        <v>348577.02</v>
      </c>
      <c r="H14" s="7">
        <v>0</v>
      </c>
      <c r="I14" s="8">
        <v>23.256</v>
      </c>
    </row>
    <row r="15" spans="1:9" ht="15.75">
      <c r="A15" s="6">
        <v>11</v>
      </c>
      <c r="B15" s="7" t="s">
        <v>28</v>
      </c>
      <c r="C15" s="7">
        <v>7.124</v>
      </c>
      <c r="D15" s="7">
        <v>14753.32</v>
      </c>
      <c r="E15" s="7">
        <v>0</v>
      </c>
      <c r="F15" s="7">
        <v>0.6673</v>
      </c>
      <c r="G15" s="7">
        <v>183674.59</v>
      </c>
      <c r="H15" s="7">
        <v>0</v>
      </c>
      <c r="I15" s="8">
        <v>103.448</v>
      </c>
    </row>
    <row r="16" spans="1:9" ht="15.75">
      <c r="A16" s="6">
        <v>12</v>
      </c>
      <c r="B16" s="7" t="s">
        <v>29</v>
      </c>
      <c r="C16" s="7">
        <v>2.277</v>
      </c>
      <c r="D16" s="7">
        <v>1194.06</v>
      </c>
      <c r="E16" s="7">
        <v>0</v>
      </c>
      <c r="F16" s="7">
        <v>0</v>
      </c>
      <c r="G16" s="7">
        <v>43334.62</v>
      </c>
      <c r="H16" s="7">
        <v>0</v>
      </c>
      <c r="I16" s="8">
        <v>0</v>
      </c>
    </row>
    <row r="17" spans="1:9" ht="15.75">
      <c r="A17" s="6">
        <v>13</v>
      </c>
      <c r="B17" s="7" t="s">
        <v>30</v>
      </c>
      <c r="C17" s="7">
        <v>5.525</v>
      </c>
      <c r="D17" s="7">
        <v>11259.78</v>
      </c>
      <c r="E17" s="7">
        <v>0</v>
      </c>
      <c r="F17" s="7">
        <v>0</v>
      </c>
      <c r="G17" s="7">
        <v>125232.94</v>
      </c>
      <c r="H17" s="7">
        <v>0</v>
      </c>
      <c r="I17" s="8">
        <v>0</v>
      </c>
    </row>
    <row r="18" spans="1:9" ht="15.75">
      <c r="A18" s="6">
        <v>14</v>
      </c>
      <c r="B18" s="7" t="s">
        <v>31</v>
      </c>
      <c r="C18" s="7">
        <v>4.058</v>
      </c>
      <c r="D18" s="7">
        <v>5732.43</v>
      </c>
      <c r="E18" s="7">
        <v>0</v>
      </c>
      <c r="F18" s="7">
        <v>0</v>
      </c>
      <c r="G18" s="7">
        <v>138492.37</v>
      </c>
      <c r="H18" s="7">
        <v>0</v>
      </c>
      <c r="I18" s="8">
        <v>0</v>
      </c>
    </row>
    <row r="19" spans="1:9" ht="15.75">
      <c r="A19" s="6">
        <v>15</v>
      </c>
      <c r="B19" s="7" t="s">
        <v>32</v>
      </c>
      <c r="C19" s="7">
        <v>11.949</v>
      </c>
      <c r="D19" s="7">
        <v>30771.16</v>
      </c>
      <c r="E19" s="7">
        <v>0</v>
      </c>
      <c r="F19" s="7">
        <v>0.3077</v>
      </c>
      <c r="G19" s="7">
        <v>205253.71</v>
      </c>
      <c r="H19" s="7">
        <v>0</v>
      </c>
      <c r="I19" s="8">
        <v>20</v>
      </c>
    </row>
    <row r="20" spans="1:9" ht="15.75">
      <c r="A20" s="6">
        <v>16</v>
      </c>
      <c r="B20" s="7" t="s">
        <v>33</v>
      </c>
      <c r="C20" s="7">
        <v>9.373</v>
      </c>
      <c r="D20" s="7">
        <v>11470.88</v>
      </c>
      <c r="E20" s="7">
        <v>0.22727</v>
      </c>
      <c r="F20" s="7">
        <v>0.2128</v>
      </c>
      <c r="G20" s="7">
        <v>425596.54</v>
      </c>
      <c r="H20" s="7">
        <v>25.641</v>
      </c>
      <c r="I20" s="8">
        <v>25.641</v>
      </c>
    </row>
    <row r="21" spans="1:9" ht="15.75">
      <c r="A21" s="6">
        <v>17</v>
      </c>
      <c r="B21" s="7" t="s">
        <v>34</v>
      </c>
      <c r="C21" s="7">
        <v>6.103</v>
      </c>
      <c r="D21" s="7">
        <v>10463.65</v>
      </c>
      <c r="E21" s="7">
        <v>0</v>
      </c>
      <c r="F21" s="7">
        <v>0</v>
      </c>
      <c r="G21" s="7">
        <v>83210.77</v>
      </c>
      <c r="H21" s="7">
        <v>0</v>
      </c>
      <c r="I21" s="8">
        <v>0</v>
      </c>
    </row>
    <row r="22" spans="1:9" ht="15.75">
      <c r="A22" s="6">
        <v>18</v>
      </c>
      <c r="B22" s="7" t="s">
        <v>35</v>
      </c>
      <c r="C22" s="7">
        <v>5.551</v>
      </c>
      <c r="D22" s="7">
        <v>11803.07</v>
      </c>
      <c r="E22" s="7">
        <v>0</v>
      </c>
      <c r="F22" s="7">
        <v>0.2273</v>
      </c>
      <c r="G22" s="7">
        <v>128796</v>
      </c>
      <c r="H22" s="7">
        <v>0</v>
      </c>
      <c r="I22" s="8">
        <v>41.667</v>
      </c>
    </row>
    <row r="23" spans="1:9" ht="15.75">
      <c r="A23" s="6">
        <v>19</v>
      </c>
      <c r="B23" s="7" t="s">
        <v>36</v>
      </c>
      <c r="C23" s="7">
        <v>5.841</v>
      </c>
      <c r="D23" s="7">
        <v>6682.34</v>
      </c>
      <c r="E23" s="7">
        <v>0</v>
      </c>
      <c r="F23" s="7">
        <v>0</v>
      </c>
      <c r="G23" s="7">
        <v>111538.16</v>
      </c>
      <c r="H23" s="7">
        <v>0</v>
      </c>
      <c r="I23" s="8">
        <v>0</v>
      </c>
    </row>
    <row r="24" spans="1:9" ht="15.75">
      <c r="A24" s="6">
        <v>20</v>
      </c>
      <c r="B24" s="7" t="s">
        <v>37</v>
      </c>
      <c r="C24" s="7">
        <v>23.029</v>
      </c>
      <c r="D24" s="7">
        <v>50375.12</v>
      </c>
      <c r="E24" s="7">
        <v>0</v>
      </c>
      <c r="F24" s="7">
        <v>0.2532</v>
      </c>
      <c r="G24" s="7">
        <v>729946.99</v>
      </c>
      <c r="H24" s="7">
        <v>0</v>
      </c>
      <c r="I24" s="8">
        <v>10.417</v>
      </c>
    </row>
    <row r="25" spans="1:9" ht="15.75">
      <c r="A25" s="6">
        <v>21</v>
      </c>
      <c r="B25" s="7" t="s">
        <v>38</v>
      </c>
      <c r="C25" s="7">
        <v>2.436</v>
      </c>
      <c r="D25" s="7">
        <v>2855.79</v>
      </c>
      <c r="E25" s="7">
        <v>0</v>
      </c>
      <c r="F25" s="7">
        <v>0</v>
      </c>
      <c r="G25" s="7">
        <v>72766.93</v>
      </c>
      <c r="H25" s="7">
        <v>0</v>
      </c>
      <c r="I25" s="8">
        <v>0</v>
      </c>
    </row>
    <row r="26" spans="1:9" ht="15.75">
      <c r="A26" s="6">
        <v>22</v>
      </c>
      <c r="B26" s="7" t="s">
        <v>39</v>
      </c>
      <c r="C26" s="7">
        <v>0.895</v>
      </c>
      <c r="D26" s="7">
        <v>1725.18</v>
      </c>
      <c r="E26" s="7">
        <v>0</v>
      </c>
      <c r="F26" s="7">
        <v>0.2273</v>
      </c>
      <c r="G26" s="7">
        <v>80815.24</v>
      </c>
      <c r="H26" s="7">
        <v>0</v>
      </c>
      <c r="I26" s="8">
        <v>250</v>
      </c>
    </row>
    <row r="27" spans="1:9" ht="15.75">
      <c r="A27" s="6">
        <v>23</v>
      </c>
      <c r="B27" s="7" t="s">
        <v>40</v>
      </c>
      <c r="C27" s="7">
        <v>20.727</v>
      </c>
      <c r="D27" s="7">
        <v>40602.48</v>
      </c>
      <c r="E27" s="7">
        <v>0</v>
      </c>
      <c r="F27" s="7">
        <v>0.4255</v>
      </c>
      <c r="G27" s="7">
        <v>771304.64</v>
      </c>
      <c r="H27" s="7">
        <v>0</v>
      </c>
      <c r="I27" s="8">
        <v>23.529</v>
      </c>
    </row>
    <row r="28" spans="1:9" ht="15.75">
      <c r="A28" s="6">
        <v>24</v>
      </c>
      <c r="B28" s="7" t="s">
        <v>41</v>
      </c>
      <c r="C28" s="7">
        <v>3.149</v>
      </c>
      <c r="D28" s="7">
        <v>4748.41</v>
      </c>
      <c r="E28" s="7">
        <v>0</v>
      </c>
      <c r="F28" s="7">
        <v>0</v>
      </c>
      <c r="G28" s="7">
        <v>48945</v>
      </c>
      <c r="H28" s="7">
        <v>0</v>
      </c>
      <c r="I28" s="8">
        <v>0</v>
      </c>
    </row>
    <row r="29" spans="1:9" ht="15.75">
      <c r="A29" s="6">
        <v>25</v>
      </c>
      <c r="B29" s="7" t="s">
        <v>42</v>
      </c>
      <c r="C29" s="7">
        <v>6.511</v>
      </c>
      <c r="D29" s="7">
        <v>7166.23</v>
      </c>
      <c r="E29" s="7">
        <v>0</v>
      </c>
      <c r="F29" s="7">
        <v>0.4255</v>
      </c>
      <c r="G29" s="7">
        <v>69087.35</v>
      </c>
      <c r="H29" s="7">
        <v>0</v>
      </c>
      <c r="I29" s="8">
        <v>74.074</v>
      </c>
    </row>
    <row r="30" spans="1:9" ht="15.75">
      <c r="A30" s="6">
        <v>26</v>
      </c>
      <c r="B30" s="7" t="s">
        <v>43</v>
      </c>
      <c r="C30" s="7">
        <v>5.088</v>
      </c>
      <c r="D30" s="7">
        <v>8124.29</v>
      </c>
      <c r="E30" s="7">
        <v>0</v>
      </c>
      <c r="F30" s="7">
        <v>0</v>
      </c>
      <c r="G30" s="7">
        <v>125683.46</v>
      </c>
      <c r="H30" s="7">
        <v>0</v>
      </c>
      <c r="I30" s="8">
        <v>0</v>
      </c>
    </row>
    <row r="31" spans="1:9" ht="15.75">
      <c r="A31" s="6">
        <v>27</v>
      </c>
      <c r="B31" s="7" t="s">
        <v>44</v>
      </c>
      <c r="C31" s="7">
        <v>1.988</v>
      </c>
      <c r="D31" s="7">
        <v>2209.42</v>
      </c>
      <c r="E31" s="7">
        <v>0</v>
      </c>
      <c r="F31" s="7">
        <v>0</v>
      </c>
      <c r="G31" s="7">
        <v>24945.24</v>
      </c>
      <c r="H31" s="7">
        <v>0</v>
      </c>
      <c r="I31" s="8">
        <v>0</v>
      </c>
    </row>
    <row r="32" spans="1:9" ht="15.75">
      <c r="A32" s="6">
        <v>28</v>
      </c>
      <c r="B32" s="7" t="s">
        <v>45</v>
      </c>
      <c r="C32" s="7">
        <v>5.813</v>
      </c>
      <c r="D32" s="7">
        <v>12406.46</v>
      </c>
      <c r="E32" s="7">
        <v>0</v>
      </c>
      <c r="F32" s="7">
        <v>0</v>
      </c>
      <c r="G32" s="7">
        <v>233866.21</v>
      </c>
      <c r="H32" s="7">
        <v>0</v>
      </c>
      <c r="I32" s="8">
        <v>0</v>
      </c>
    </row>
    <row r="33" spans="1:9" ht="15.75">
      <c r="A33" s="6">
        <v>29</v>
      </c>
      <c r="B33" s="7" t="s">
        <v>46</v>
      </c>
      <c r="C33" s="7">
        <v>0.308</v>
      </c>
      <c r="D33" s="7">
        <v>0</v>
      </c>
      <c r="E33" s="7">
        <v>0</v>
      </c>
      <c r="F33" s="7">
        <v>0</v>
      </c>
      <c r="G33" s="7">
        <v>0</v>
      </c>
      <c r="H33" s="7">
        <v>0</v>
      </c>
      <c r="I33" s="8">
        <v>0</v>
      </c>
    </row>
    <row r="34" spans="1:9" ht="15.75">
      <c r="A34" s="6">
        <v>30</v>
      </c>
      <c r="B34" s="7" t="s">
        <v>47</v>
      </c>
      <c r="C34" s="7">
        <v>2.177</v>
      </c>
      <c r="D34" s="7">
        <v>1898.85</v>
      </c>
      <c r="E34" s="7">
        <v>0</v>
      </c>
      <c r="F34" s="7">
        <v>0</v>
      </c>
      <c r="G34" s="7">
        <v>124779.67</v>
      </c>
      <c r="H34" s="7">
        <v>0</v>
      </c>
      <c r="I34" s="8">
        <v>0</v>
      </c>
    </row>
    <row r="35" spans="1:9" ht="15.75">
      <c r="A35" s="6">
        <v>31</v>
      </c>
      <c r="B35" s="7" t="s">
        <v>48</v>
      </c>
      <c r="C35" s="7">
        <v>1.041</v>
      </c>
      <c r="D35" s="7">
        <v>3116.46</v>
      </c>
      <c r="E35" s="7">
        <v>0</v>
      </c>
      <c r="F35" s="7">
        <v>0</v>
      </c>
      <c r="G35" s="7">
        <v>0</v>
      </c>
      <c r="H35" s="7">
        <v>0</v>
      </c>
      <c r="I35" s="8">
        <v>0</v>
      </c>
    </row>
    <row r="36" spans="1:9" ht="15.75">
      <c r="A36" s="6">
        <v>32</v>
      </c>
      <c r="B36" s="7" t="s">
        <v>49</v>
      </c>
      <c r="C36" s="7">
        <v>5.399</v>
      </c>
      <c r="D36" s="7">
        <v>18624.66</v>
      </c>
      <c r="E36" s="7">
        <v>0</v>
      </c>
      <c r="F36" s="7">
        <v>0.44</v>
      </c>
      <c r="G36" s="7">
        <v>76600.9</v>
      </c>
      <c r="H36" s="7">
        <v>0</v>
      </c>
      <c r="I36" s="8">
        <v>83.333</v>
      </c>
    </row>
    <row r="37" spans="1:9" ht="15.75">
      <c r="A37" s="6">
        <v>33</v>
      </c>
      <c r="B37" s="7" t="s">
        <v>50</v>
      </c>
      <c r="C37" s="7">
        <v>0.213</v>
      </c>
      <c r="D37" s="7">
        <v>0.21</v>
      </c>
      <c r="E37" s="7">
        <v>0</v>
      </c>
      <c r="F37" s="7">
        <v>0</v>
      </c>
      <c r="G37" s="7">
        <v>0</v>
      </c>
      <c r="H37" s="7">
        <v>0</v>
      </c>
      <c r="I37" s="8">
        <v>0</v>
      </c>
    </row>
    <row r="38" spans="1:9" ht="15.75">
      <c r="A38" s="6">
        <v>34</v>
      </c>
      <c r="B38" s="7" t="s">
        <v>51</v>
      </c>
      <c r="C38" s="7">
        <v>0.466</v>
      </c>
      <c r="D38" s="7">
        <v>481.49</v>
      </c>
      <c r="E38" s="7">
        <v>0</v>
      </c>
      <c r="F38" s="7">
        <v>0</v>
      </c>
      <c r="G38" s="7">
        <v>439.26</v>
      </c>
      <c r="H38" s="7">
        <v>0</v>
      </c>
      <c r="I38" s="8">
        <v>0</v>
      </c>
    </row>
    <row r="39" spans="1:9" ht="15.75">
      <c r="A39" s="6">
        <v>35</v>
      </c>
      <c r="B39" s="7" t="s">
        <v>52</v>
      </c>
      <c r="C39" s="7">
        <v>16.086</v>
      </c>
      <c r="D39" s="7">
        <v>35499.91</v>
      </c>
      <c r="E39" s="7">
        <v>0.22727</v>
      </c>
      <c r="F39" s="7">
        <v>0.6383</v>
      </c>
      <c r="G39" s="7">
        <v>343644.03</v>
      </c>
      <c r="H39" s="7">
        <v>14.286</v>
      </c>
      <c r="I39" s="8">
        <v>42.857</v>
      </c>
    </row>
    <row r="40" spans="1:9" ht="15.75">
      <c r="A40" s="6">
        <v>36</v>
      </c>
      <c r="B40" s="7" t="s">
        <v>53</v>
      </c>
      <c r="C40" s="7">
        <v>56.65</v>
      </c>
      <c r="D40" s="7">
        <v>110938.09</v>
      </c>
      <c r="E40" s="7">
        <v>0</v>
      </c>
      <c r="F40" s="7">
        <v>1.4119</v>
      </c>
      <c r="G40" s="7">
        <v>914696.13</v>
      </c>
      <c r="H40" s="7">
        <v>0</v>
      </c>
      <c r="I40" s="8">
        <v>23.256</v>
      </c>
    </row>
    <row r="41" spans="1:9" ht="15.75">
      <c r="A41" s="6">
        <v>37</v>
      </c>
      <c r="B41" s="7" t="s">
        <v>54</v>
      </c>
      <c r="C41" s="7">
        <v>3.868</v>
      </c>
      <c r="D41" s="7">
        <v>4790.24</v>
      </c>
      <c r="E41" s="7">
        <v>0</v>
      </c>
      <c r="F41" s="7">
        <v>0</v>
      </c>
      <c r="G41" s="7">
        <v>202579.98</v>
      </c>
      <c r="H41" s="7">
        <v>0</v>
      </c>
      <c r="I41" s="8">
        <v>0</v>
      </c>
    </row>
    <row r="42" spans="1:9" ht="15.75">
      <c r="A42" s="6">
        <v>38</v>
      </c>
      <c r="B42" s="7" t="s">
        <v>55</v>
      </c>
      <c r="C42" s="7">
        <v>15.022</v>
      </c>
      <c r="D42" s="7">
        <v>39538.46</v>
      </c>
      <c r="E42" s="7">
        <v>0</v>
      </c>
      <c r="F42" s="7">
        <v>0.3077</v>
      </c>
      <c r="G42" s="7">
        <v>445659.6</v>
      </c>
      <c r="H42" s="7">
        <v>0</v>
      </c>
      <c r="I42" s="8">
        <v>20.408</v>
      </c>
    </row>
    <row r="43" spans="1:9" ht="15.75">
      <c r="A43" s="6">
        <v>39</v>
      </c>
      <c r="B43" s="7" t="s">
        <v>56</v>
      </c>
      <c r="C43" s="7">
        <v>0.667</v>
      </c>
      <c r="D43" s="7">
        <v>732.3</v>
      </c>
      <c r="E43" s="7">
        <v>0</v>
      </c>
      <c r="F43" s="7">
        <v>0</v>
      </c>
      <c r="G43" s="7">
        <v>2765.96</v>
      </c>
      <c r="H43" s="7">
        <v>0</v>
      </c>
      <c r="I43" s="8">
        <v>0</v>
      </c>
    </row>
    <row r="44" spans="1:9" ht="15.75">
      <c r="A44" s="6">
        <v>40</v>
      </c>
      <c r="B44" s="7" t="s">
        <v>57</v>
      </c>
      <c r="C44" s="7">
        <v>5.065</v>
      </c>
      <c r="D44" s="7">
        <v>9146.83</v>
      </c>
      <c r="E44" s="7">
        <v>0.93186</v>
      </c>
      <c r="F44" s="7">
        <v>0</v>
      </c>
      <c r="G44" s="7">
        <v>116263.22</v>
      </c>
      <c r="H44" s="7">
        <v>181.818</v>
      </c>
      <c r="I44" s="8">
        <v>0</v>
      </c>
    </row>
    <row r="45" spans="1:9" ht="15.75">
      <c r="A45" s="6">
        <v>41</v>
      </c>
      <c r="B45" s="7" t="s">
        <v>58</v>
      </c>
      <c r="C45" s="7">
        <v>1.544</v>
      </c>
      <c r="D45" s="7">
        <v>1675.54</v>
      </c>
      <c r="E45" s="7">
        <v>0</v>
      </c>
      <c r="F45" s="7">
        <v>0</v>
      </c>
      <c r="G45" s="7">
        <v>46038.4</v>
      </c>
      <c r="H45" s="7">
        <v>0</v>
      </c>
      <c r="I45" s="8">
        <v>0</v>
      </c>
    </row>
    <row r="46" spans="1:9" ht="15.75">
      <c r="A46" s="6">
        <v>42</v>
      </c>
      <c r="B46" s="7" t="s">
        <v>59</v>
      </c>
      <c r="C46" s="7">
        <v>15.137</v>
      </c>
      <c r="D46" s="7">
        <v>21629.79</v>
      </c>
      <c r="E46" s="7">
        <v>1.51838</v>
      </c>
      <c r="F46" s="7">
        <v>0.6383</v>
      </c>
      <c r="G46" s="7">
        <v>453310.87</v>
      </c>
      <c r="H46" s="7">
        <v>102.941</v>
      </c>
      <c r="I46" s="8">
        <v>44.118</v>
      </c>
    </row>
    <row r="47" spans="1:9" ht="15.75">
      <c r="A47" s="6">
        <v>43</v>
      </c>
      <c r="B47" s="7" t="s">
        <v>60</v>
      </c>
      <c r="C47" s="7">
        <v>45.522</v>
      </c>
      <c r="D47" s="7">
        <v>72839.54</v>
      </c>
      <c r="E47" s="7">
        <v>0</v>
      </c>
      <c r="F47" s="7">
        <v>1.5733</v>
      </c>
      <c r="G47" s="7">
        <v>859866.17</v>
      </c>
      <c r="H47" s="7">
        <v>0</v>
      </c>
      <c r="I47" s="8">
        <v>37.037</v>
      </c>
    </row>
    <row r="48" spans="1:9" ht="15.75">
      <c r="A48" s="6">
        <v>44</v>
      </c>
      <c r="B48" s="7" t="s">
        <v>61</v>
      </c>
      <c r="C48" s="7">
        <v>364.094</v>
      </c>
      <c r="D48" s="7">
        <v>660983.91</v>
      </c>
      <c r="E48" s="7">
        <v>4.07804</v>
      </c>
      <c r="F48" s="7">
        <v>13.6086</v>
      </c>
      <c r="G48" s="7">
        <v>9261488.75</v>
      </c>
      <c r="H48" s="7">
        <v>11.673</v>
      </c>
      <c r="I48" s="8">
        <v>38.262</v>
      </c>
    </row>
    <row r="49" spans="1:9" ht="15.75">
      <c r="A49" s="6">
        <v>45</v>
      </c>
      <c r="B49" s="7" t="s">
        <v>62</v>
      </c>
      <c r="C49" s="7">
        <v>2.2</v>
      </c>
      <c r="D49" s="7">
        <v>5272.61</v>
      </c>
      <c r="E49" s="7">
        <v>0</v>
      </c>
      <c r="F49" s="7">
        <v>0</v>
      </c>
      <c r="G49" s="7">
        <v>9756.53</v>
      </c>
      <c r="H49" s="7">
        <v>0</v>
      </c>
      <c r="I49" s="8">
        <v>0</v>
      </c>
    </row>
    <row r="50" spans="1:9" ht="15.75">
      <c r="A50" s="6">
        <v>46</v>
      </c>
      <c r="B50" s="7" t="s">
        <v>63</v>
      </c>
      <c r="C50" s="7">
        <v>7.65</v>
      </c>
      <c r="D50" s="7">
        <v>16852.93</v>
      </c>
      <c r="E50" s="7">
        <v>0</v>
      </c>
      <c r="F50" s="7">
        <v>0.2273</v>
      </c>
      <c r="G50" s="7">
        <v>95093.75</v>
      </c>
      <c r="H50" s="7">
        <v>0</v>
      </c>
      <c r="I50" s="8">
        <v>30.303</v>
      </c>
    </row>
    <row r="51" spans="1:9" ht="15.75">
      <c r="A51" s="6">
        <v>47</v>
      </c>
      <c r="B51" s="7" t="s">
        <v>64</v>
      </c>
      <c r="C51" s="7">
        <v>0.253</v>
      </c>
      <c r="D51" s="7">
        <v>1012.66</v>
      </c>
      <c r="E51" s="7">
        <v>0</v>
      </c>
      <c r="F51" s="7">
        <v>0</v>
      </c>
      <c r="G51" s="7">
        <v>124821.13</v>
      </c>
      <c r="H51" s="7">
        <v>0</v>
      </c>
      <c r="I51" s="8">
        <v>0</v>
      </c>
    </row>
    <row r="52" spans="1:9" ht="15.75">
      <c r="A52" s="6">
        <v>48</v>
      </c>
      <c r="B52" s="7" t="s">
        <v>65</v>
      </c>
      <c r="C52" s="7">
        <v>8.003</v>
      </c>
      <c r="D52" s="7">
        <v>11912.8</v>
      </c>
      <c r="E52" s="7">
        <v>0</v>
      </c>
      <c r="F52" s="7">
        <v>0.9091</v>
      </c>
      <c r="G52" s="7">
        <v>224189.02</v>
      </c>
      <c r="H52" s="7">
        <v>0</v>
      </c>
      <c r="I52" s="8">
        <v>111.111</v>
      </c>
    </row>
    <row r="53" spans="1:9" ht="15.75">
      <c r="A53" s="6">
        <v>49</v>
      </c>
      <c r="B53" s="7" t="s">
        <v>66</v>
      </c>
      <c r="C53" s="7">
        <v>2.479</v>
      </c>
      <c r="D53" s="7">
        <v>3183.36</v>
      </c>
      <c r="E53" s="7">
        <v>0.30769</v>
      </c>
      <c r="F53" s="7">
        <v>0.9231</v>
      </c>
      <c r="G53" s="7">
        <v>33853.31</v>
      </c>
      <c r="H53" s="7">
        <v>90.909</v>
      </c>
      <c r="I53" s="8">
        <v>272.727</v>
      </c>
    </row>
    <row r="54" spans="1:9" ht="15.75">
      <c r="A54" s="6">
        <v>50</v>
      </c>
      <c r="B54" s="7" t="s">
        <v>67</v>
      </c>
      <c r="C54" s="7">
        <v>3.089</v>
      </c>
      <c r="D54" s="7">
        <v>5853.53</v>
      </c>
      <c r="E54" s="7">
        <v>0</v>
      </c>
      <c r="F54" s="7">
        <v>0.2128</v>
      </c>
      <c r="G54" s="7">
        <v>105998.82</v>
      </c>
      <c r="H54" s="7">
        <v>0</v>
      </c>
      <c r="I54" s="8">
        <v>71.429</v>
      </c>
    </row>
    <row r="55" spans="1:9" ht="16.5" thickBot="1">
      <c r="A55" s="9">
        <v>51</v>
      </c>
      <c r="B55" s="10" t="s">
        <v>68</v>
      </c>
      <c r="C55" s="10">
        <v>0.814</v>
      </c>
      <c r="D55" s="10">
        <v>1090.75</v>
      </c>
      <c r="E55" s="10">
        <v>0</v>
      </c>
      <c r="F55" s="10">
        <v>0</v>
      </c>
      <c r="G55" s="10">
        <v>11178.43</v>
      </c>
      <c r="H55" s="10">
        <v>0</v>
      </c>
      <c r="I55" s="11">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3">
      <selection activeCell="K3" sqref="K3"/>
    </sheetView>
  </sheetViews>
  <sheetFormatPr defaultColWidth="9.140625" defaultRowHeight="15"/>
  <cols>
    <col min="1" max="1" width="12.7109375" style="49" customWidth="1"/>
    <col min="2" max="4" width="9.140625" style="49" customWidth="1"/>
    <col min="5" max="9" width="11.140625" style="50" bestFit="1" customWidth="1"/>
    <col min="10" max="10" width="10.00390625" style="50" bestFit="1" customWidth="1"/>
    <col min="11" max="16384" width="9.140625" style="49" customWidth="1"/>
  </cols>
  <sheetData>
    <row r="1" spans="1:10" ht="12">
      <c r="A1" s="48" t="s">
        <v>73</v>
      </c>
      <c r="B1" s="48" t="s">
        <v>74</v>
      </c>
      <c r="C1" s="48" t="s">
        <v>75</v>
      </c>
      <c r="D1" s="48" t="s">
        <v>76</v>
      </c>
      <c r="E1" s="51" t="s">
        <v>187</v>
      </c>
      <c r="F1" s="51" t="s">
        <v>188</v>
      </c>
      <c r="G1" s="51" t="s">
        <v>189</v>
      </c>
      <c r="H1" s="51" t="s">
        <v>190</v>
      </c>
      <c r="I1" s="51" t="s">
        <v>191</v>
      </c>
      <c r="J1" s="51" t="s">
        <v>192</v>
      </c>
    </row>
    <row r="2" spans="1:10" ht="12">
      <c r="A2" s="49" t="s">
        <v>77</v>
      </c>
      <c r="B2" s="49" t="s">
        <v>78</v>
      </c>
      <c r="C2" s="49" t="s">
        <v>79</v>
      </c>
      <c r="D2" s="49" t="s">
        <v>80</v>
      </c>
      <c r="E2" s="50">
        <v>1702</v>
      </c>
      <c r="F2" s="50">
        <v>1740</v>
      </c>
      <c r="G2" s="50">
        <v>1771</v>
      </c>
      <c r="H2" s="50">
        <v>1653</v>
      </c>
      <c r="I2" s="50">
        <v>1612</v>
      </c>
      <c r="J2" s="50">
        <f aca="true" t="shared" si="0" ref="J2:J33">AVERAGE(E2:I2)</f>
        <v>1695.6</v>
      </c>
    </row>
    <row r="3" spans="1:10" ht="12">
      <c r="A3" s="49" t="s">
        <v>81</v>
      </c>
      <c r="B3" s="49" t="s">
        <v>78</v>
      </c>
      <c r="C3" s="49" t="s">
        <v>79</v>
      </c>
      <c r="D3" s="49" t="s">
        <v>82</v>
      </c>
      <c r="E3" s="50">
        <v>15145</v>
      </c>
      <c r="F3" s="50">
        <v>17671</v>
      </c>
      <c r="G3" s="50">
        <v>22392</v>
      </c>
      <c r="H3" s="50">
        <v>24654</v>
      </c>
      <c r="I3" s="50">
        <v>24132</v>
      </c>
      <c r="J3" s="50">
        <f t="shared" si="0"/>
        <v>20798.8</v>
      </c>
    </row>
    <row r="4" spans="1:10" ht="12">
      <c r="A4" s="49" t="s">
        <v>83</v>
      </c>
      <c r="B4" s="49" t="s">
        <v>78</v>
      </c>
      <c r="C4" s="49" t="s">
        <v>79</v>
      </c>
      <c r="D4" s="49" t="s">
        <v>84</v>
      </c>
      <c r="E4" s="50">
        <v>8007</v>
      </c>
      <c r="F4" s="50">
        <v>10072</v>
      </c>
      <c r="G4" s="50">
        <v>10563</v>
      </c>
      <c r="H4" s="50">
        <v>13191</v>
      </c>
      <c r="I4" s="50">
        <v>10769</v>
      </c>
      <c r="J4" s="50">
        <f t="shared" si="0"/>
        <v>10520.4</v>
      </c>
    </row>
    <row r="5" spans="1:10" ht="12">
      <c r="A5" s="49" t="s">
        <v>85</v>
      </c>
      <c r="B5" s="49" t="s">
        <v>78</v>
      </c>
      <c r="C5" s="49" t="s">
        <v>79</v>
      </c>
      <c r="D5" s="49" t="s">
        <v>86</v>
      </c>
      <c r="E5" s="50">
        <v>55798</v>
      </c>
      <c r="F5" s="50">
        <v>65845</v>
      </c>
      <c r="G5" s="50">
        <v>80778</v>
      </c>
      <c r="H5" s="50">
        <v>80804</v>
      </c>
      <c r="I5" s="50">
        <v>55633</v>
      </c>
      <c r="J5" s="50">
        <f t="shared" si="0"/>
        <v>67771.6</v>
      </c>
    </row>
    <row r="6" spans="1:10" ht="12">
      <c r="A6" s="49" t="s">
        <v>87</v>
      </c>
      <c r="B6" s="49" t="s">
        <v>78</v>
      </c>
      <c r="C6" s="49" t="s">
        <v>79</v>
      </c>
      <c r="D6" s="49" t="s">
        <v>88</v>
      </c>
      <c r="E6" s="50">
        <v>123013</v>
      </c>
      <c r="F6" s="50">
        <v>139870</v>
      </c>
      <c r="G6" s="50">
        <v>151568</v>
      </c>
      <c r="H6" s="50">
        <v>154703</v>
      </c>
      <c r="I6" s="50">
        <v>107714</v>
      </c>
      <c r="J6" s="50">
        <f t="shared" si="0"/>
        <v>135373.6</v>
      </c>
    </row>
    <row r="7" spans="1:10" ht="12">
      <c r="A7" s="49" t="s">
        <v>89</v>
      </c>
      <c r="B7" s="49" t="s">
        <v>78</v>
      </c>
      <c r="C7" s="49" t="s">
        <v>79</v>
      </c>
      <c r="D7" s="49" t="s">
        <v>90</v>
      </c>
      <c r="E7" s="50">
        <v>34993</v>
      </c>
      <c r="F7" s="50">
        <v>33837</v>
      </c>
      <c r="G7" s="50">
        <v>40753</v>
      </c>
      <c r="H7" s="50">
        <v>40140</v>
      </c>
      <c r="I7" s="50">
        <v>30365</v>
      </c>
      <c r="J7" s="50">
        <f t="shared" si="0"/>
        <v>36017.6</v>
      </c>
    </row>
    <row r="8" spans="1:10" ht="12">
      <c r="A8" s="49" t="s">
        <v>91</v>
      </c>
      <c r="B8" s="49" t="s">
        <v>78</v>
      </c>
      <c r="C8" s="49" t="s">
        <v>79</v>
      </c>
      <c r="D8" s="49" t="s">
        <v>92</v>
      </c>
      <c r="E8" s="50">
        <v>8484</v>
      </c>
      <c r="F8" s="50">
        <v>8180</v>
      </c>
      <c r="G8" s="50">
        <v>9263</v>
      </c>
      <c r="H8" s="50">
        <v>8817</v>
      </c>
      <c r="I8" s="50">
        <v>7107</v>
      </c>
      <c r="J8" s="50">
        <f t="shared" si="0"/>
        <v>8370.2</v>
      </c>
    </row>
    <row r="9" spans="1:10" ht="12">
      <c r="A9" s="49" t="s">
        <v>93</v>
      </c>
      <c r="B9" s="49" t="s">
        <v>78</v>
      </c>
      <c r="C9" s="49" t="s">
        <v>79</v>
      </c>
      <c r="D9" s="49" t="s">
        <v>94</v>
      </c>
      <c r="E9" s="50">
        <v>383</v>
      </c>
      <c r="F9" s="50">
        <v>152</v>
      </c>
      <c r="G9" s="50">
        <v>226</v>
      </c>
      <c r="H9" s="50">
        <v>125</v>
      </c>
      <c r="I9" s="50">
        <v>126</v>
      </c>
      <c r="J9" s="50">
        <f t="shared" si="0"/>
        <v>202.4</v>
      </c>
    </row>
    <row r="10" spans="1:10" ht="12">
      <c r="A10" s="49" t="s">
        <v>95</v>
      </c>
      <c r="B10" s="49" t="s">
        <v>78</v>
      </c>
      <c r="C10" s="49" t="s">
        <v>79</v>
      </c>
      <c r="D10" s="49" t="s">
        <v>96</v>
      </c>
      <c r="E10" s="50">
        <v>6051</v>
      </c>
      <c r="F10" s="50">
        <v>6748</v>
      </c>
      <c r="G10" s="50">
        <v>7532</v>
      </c>
      <c r="H10" s="50">
        <v>6715</v>
      </c>
      <c r="I10" s="50">
        <v>5015</v>
      </c>
      <c r="J10" s="50">
        <f t="shared" si="0"/>
        <v>6412.2</v>
      </c>
    </row>
    <row r="11" spans="1:10" ht="12">
      <c r="A11" s="49" t="s">
        <v>97</v>
      </c>
      <c r="B11" s="49" t="s">
        <v>78</v>
      </c>
      <c r="C11" s="49" t="s">
        <v>79</v>
      </c>
      <c r="D11" s="49" t="s">
        <v>98</v>
      </c>
      <c r="E11" s="50">
        <v>128719</v>
      </c>
      <c r="F11" s="50">
        <v>156852</v>
      </c>
      <c r="G11" s="50">
        <v>187463</v>
      </c>
      <c r="H11" s="50">
        <v>209162</v>
      </c>
      <c r="I11" s="50">
        <v>146236</v>
      </c>
      <c r="J11" s="50">
        <f t="shared" si="0"/>
        <v>165686.4</v>
      </c>
    </row>
    <row r="12" spans="1:10" ht="12">
      <c r="A12" s="49" t="s">
        <v>99</v>
      </c>
      <c r="B12" s="49" t="s">
        <v>78</v>
      </c>
      <c r="C12" s="49" t="s">
        <v>79</v>
      </c>
      <c r="D12" s="49" t="s">
        <v>100</v>
      </c>
      <c r="E12" s="50">
        <v>75529</v>
      </c>
      <c r="F12" s="50">
        <v>80683</v>
      </c>
      <c r="G12" s="50">
        <v>87731</v>
      </c>
      <c r="H12" s="50">
        <v>94467</v>
      </c>
      <c r="I12" s="50">
        <v>86106</v>
      </c>
      <c r="J12" s="50">
        <f t="shared" si="0"/>
        <v>84903.2</v>
      </c>
    </row>
    <row r="13" spans="1:10" ht="12">
      <c r="A13" s="49" t="s">
        <v>101</v>
      </c>
      <c r="B13" s="49" t="s">
        <v>78</v>
      </c>
      <c r="C13" s="49" t="s">
        <v>79</v>
      </c>
      <c r="D13" s="49" t="s">
        <v>102</v>
      </c>
      <c r="E13" s="50">
        <v>4562</v>
      </c>
      <c r="F13" s="50">
        <v>6213</v>
      </c>
      <c r="G13" s="50">
        <v>5603</v>
      </c>
      <c r="H13" s="50">
        <v>6641</v>
      </c>
      <c r="I13" s="50">
        <v>5597</v>
      </c>
      <c r="J13" s="50">
        <f t="shared" si="0"/>
        <v>5723.2</v>
      </c>
    </row>
    <row r="14" spans="1:10" ht="12">
      <c r="A14" s="49" t="s">
        <v>103</v>
      </c>
      <c r="B14" s="49" t="s">
        <v>78</v>
      </c>
      <c r="C14" s="49" t="s">
        <v>79</v>
      </c>
      <c r="D14" s="49" t="s">
        <v>104</v>
      </c>
      <c r="E14" s="50">
        <v>10004</v>
      </c>
      <c r="F14" s="50">
        <v>11841</v>
      </c>
      <c r="G14" s="50">
        <v>12374</v>
      </c>
      <c r="H14" s="50">
        <v>12812</v>
      </c>
      <c r="I14" s="50">
        <v>10250</v>
      </c>
      <c r="J14" s="50">
        <f t="shared" si="0"/>
        <v>11456.2</v>
      </c>
    </row>
    <row r="15" spans="1:10" ht="12">
      <c r="A15" s="49" t="s">
        <v>105</v>
      </c>
      <c r="B15" s="49" t="s">
        <v>78</v>
      </c>
      <c r="C15" s="49" t="s">
        <v>79</v>
      </c>
      <c r="D15" s="49" t="s">
        <v>106</v>
      </c>
      <c r="E15" s="50">
        <v>10845</v>
      </c>
      <c r="F15" s="50">
        <v>12601</v>
      </c>
      <c r="G15" s="50">
        <v>15273</v>
      </c>
      <c r="H15" s="50">
        <v>19172</v>
      </c>
      <c r="I15" s="50">
        <v>14789</v>
      </c>
      <c r="J15" s="50">
        <f t="shared" si="0"/>
        <v>14536</v>
      </c>
    </row>
    <row r="16" spans="1:10" ht="12">
      <c r="A16" s="49" t="s">
        <v>107</v>
      </c>
      <c r="B16" s="49" t="s">
        <v>78</v>
      </c>
      <c r="C16" s="49" t="s">
        <v>79</v>
      </c>
      <c r="D16" s="49" t="s">
        <v>108</v>
      </c>
      <c r="E16" s="50">
        <v>42545</v>
      </c>
      <c r="F16" s="50">
        <v>45379</v>
      </c>
      <c r="G16" s="50">
        <v>46207</v>
      </c>
      <c r="H16" s="50">
        <v>47705</v>
      </c>
      <c r="I16" s="50">
        <v>37903</v>
      </c>
      <c r="J16" s="50">
        <f t="shared" si="0"/>
        <v>43947.8</v>
      </c>
    </row>
    <row r="17" spans="1:10" ht="12">
      <c r="A17" s="49" t="s">
        <v>109</v>
      </c>
      <c r="B17" s="49" t="s">
        <v>78</v>
      </c>
      <c r="C17" s="49" t="s">
        <v>79</v>
      </c>
      <c r="D17" s="49" t="s">
        <v>110</v>
      </c>
      <c r="E17" s="50">
        <v>30794</v>
      </c>
      <c r="F17" s="50">
        <v>31891</v>
      </c>
      <c r="G17" s="50">
        <v>32172</v>
      </c>
      <c r="H17" s="50">
        <v>32116</v>
      </c>
      <c r="I17" s="50">
        <v>24438</v>
      </c>
      <c r="J17" s="50">
        <f t="shared" si="0"/>
        <v>30282.2</v>
      </c>
    </row>
    <row r="18" spans="1:10" ht="12">
      <c r="A18" s="49" t="s">
        <v>111</v>
      </c>
      <c r="B18" s="49" t="s">
        <v>78</v>
      </c>
      <c r="C18" s="49" t="s">
        <v>79</v>
      </c>
      <c r="D18" s="49" t="s">
        <v>112</v>
      </c>
      <c r="E18" s="50">
        <v>10325</v>
      </c>
      <c r="F18" s="50">
        <v>11494</v>
      </c>
      <c r="G18" s="50">
        <v>11548</v>
      </c>
      <c r="H18" s="50">
        <v>11626</v>
      </c>
      <c r="I18" s="50">
        <v>11133</v>
      </c>
      <c r="J18" s="50">
        <f t="shared" si="0"/>
        <v>11225.2</v>
      </c>
    </row>
    <row r="19" spans="1:10" ht="12">
      <c r="A19" s="49" t="s">
        <v>113</v>
      </c>
      <c r="B19" s="49" t="s">
        <v>78</v>
      </c>
      <c r="C19" s="49" t="s">
        <v>79</v>
      </c>
      <c r="D19" s="49" t="s">
        <v>114</v>
      </c>
      <c r="E19" s="50">
        <v>16316</v>
      </c>
      <c r="F19" s="50">
        <v>17428</v>
      </c>
      <c r="G19" s="50">
        <v>18480</v>
      </c>
      <c r="H19" s="50">
        <v>17929</v>
      </c>
      <c r="I19" s="50">
        <v>13496</v>
      </c>
      <c r="J19" s="50">
        <f t="shared" si="0"/>
        <v>16729.8</v>
      </c>
    </row>
    <row r="20" spans="1:10" ht="12">
      <c r="A20" s="49" t="s">
        <v>115</v>
      </c>
      <c r="B20" s="49" t="s">
        <v>78</v>
      </c>
      <c r="C20" s="49" t="s">
        <v>79</v>
      </c>
      <c r="D20" s="49" t="s">
        <v>116</v>
      </c>
      <c r="E20" s="50">
        <v>15225</v>
      </c>
      <c r="F20" s="50">
        <v>18478</v>
      </c>
      <c r="G20" s="50">
        <v>20684</v>
      </c>
      <c r="H20" s="50">
        <v>20206</v>
      </c>
      <c r="I20" s="50">
        <v>23806</v>
      </c>
      <c r="J20" s="50">
        <f t="shared" si="0"/>
        <v>19679.8</v>
      </c>
    </row>
    <row r="21" spans="1:10" ht="12">
      <c r="A21" s="49" t="s">
        <v>117</v>
      </c>
      <c r="B21" s="49" t="s">
        <v>78</v>
      </c>
      <c r="C21" s="49" t="s">
        <v>79</v>
      </c>
      <c r="D21" s="49" t="s">
        <v>118</v>
      </c>
      <c r="E21" s="50">
        <v>13636</v>
      </c>
      <c r="F21" s="50">
        <v>13037</v>
      </c>
      <c r="G21" s="50">
        <v>14842</v>
      </c>
      <c r="H21" s="50">
        <v>14585</v>
      </c>
      <c r="I21" s="50">
        <v>10916</v>
      </c>
      <c r="J21" s="50">
        <f t="shared" si="0"/>
        <v>13403.2</v>
      </c>
    </row>
    <row r="22" spans="1:10" ht="12">
      <c r="A22" s="49" t="s">
        <v>119</v>
      </c>
      <c r="B22" s="49" t="s">
        <v>78</v>
      </c>
      <c r="C22" s="49" t="s">
        <v>79</v>
      </c>
      <c r="D22" s="49" t="s">
        <v>120</v>
      </c>
      <c r="E22" s="50">
        <v>24004</v>
      </c>
      <c r="F22" s="50">
        <v>23398</v>
      </c>
      <c r="G22" s="50">
        <v>21553</v>
      </c>
      <c r="H22" s="50">
        <v>22909</v>
      </c>
      <c r="I22" s="50">
        <v>17858</v>
      </c>
      <c r="J22" s="50">
        <f t="shared" si="0"/>
        <v>21944.4</v>
      </c>
    </row>
    <row r="23" spans="1:10" ht="12">
      <c r="A23" s="49" t="s">
        <v>121</v>
      </c>
      <c r="B23" s="49" t="s">
        <v>78</v>
      </c>
      <c r="C23" s="49" t="s">
        <v>79</v>
      </c>
      <c r="D23" s="49" t="s">
        <v>122</v>
      </c>
      <c r="E23" s="50">
        <v>6421</v>
      </c>
      <c r="F23" s="50">
        <v>7308</v>
      </c>
      <c r="G23" s="50">
        <v>8053</v>
      </c>
      <c r="H23" s="50">
        <v>7810</v>
      </c>
      <c r="I23" s="50">
        <v>6483</v>
      </c>
      <c r="J23" s="50">
        <f t="shared" si="0"/>
        <v>7215</v>
      </c>
    </row>
    <row r="24" spans="1:10" ht="12">
      <c r="A24" s="49" t="s">
        <v>123</v>
      </c>
      <c r="B24" s="49" t="s">
        <v>78</v>
      </c>
      <c r="C24" s="49" t="s">
        <v>79</v>
      </c>
      <c r="D24" s="49" t="s">
        <v>124</v>
      </c>
      <c r="E24" s="50">
        <v>41656</v>
      </c>
      <c r="F24" s="50">
        <v>44726</v>
      </c>
      <c r="G24" s="50">
        <v>45881</v>
      </c>
      <c r="H24" s="50">
        <v>38875</v>
      </c>
      <c r="I24" s="50">
        <v>24782</v>
      </c>
      <c r="J24" s="50">
        <f t="shared" si="0"/>
        <v>39184</v>
      </c>
    </row>
    <row r="25" spans="1:10" ht="12">
      <c r="A25" s="49" t="s">
        <v>125</v>
      </c>
      <c r="B25" s="49" t="s">
        <v>78</v>
      </c>
      <c r="C25" s="49" t="s">
        <v>79</v>
      </c>
      <c r="D25" s="49" t="s">
        <v>126</v>
      </c>
      <c r="E25" s="50">
        <v>28631</v>
      </c>
      <c r="F25" s="50">
        <v>32731</v>
      </c>
      <c r="G25" s="50">
        <v>32580</v>
      </c>
      <c r="H25" s="50">
        <v>29566</v>
      </c>
      <c r="I25" s="50">
        <v>20901</v>
      </c>
      <c r="J25" s="50">
        <f t="shared" si="0"/>
        <v>28881.8</v>
      </c>
    </row>
    <row r="26" spans="1:10" ht="12">
      <c r="A26" s="49" t="s">
        <v>127</v>
      </c>
      <c r="B26" s="49" t="s">
        <v>78</v>
      </c>
      <c r="C26" s="49" t="s">
        <v>79</v>
      </c>
      <c r="D26" s="49" t="s">
        <v>128</v>
      </c>
      <c r="E26" s="50">
        <v>20747</v>
      </c>
      <c r="F26" s="50">
        <v>22730</v>
      </c>
      <c r="G26" s="50">
        <v>26269</v>
      </c>
      <c r="H26" s="50">
        <v>25949</v>
      </c>
      <c r="I26" s="50">
        <v>19926</v>
      </c>
      <c r="J26" s="50">
        <f t="shared" si="0"/>
        <v>23124.2</v>
      </c>
    </row>
    <row r="27" spans="1:10" ht="12">
      <c r="A27" s="49" t="s">
        <v>129</v>
      </c>
      <c r="B27" s="49" t="s">
        <v>78</v>
      </c>
      <c r="C27" s="49" t="s">
        <v>79</v>
      </c>
      <c r="D27" s="49" t="s">
        <v>130</v>
      </c>
      <c r="E27" s="50">
        <v>8881</v>
      </c>
      <c r="F27" s="50">
        <v>10138</v>
      </c>
      <c r="G27" s="50">
        <v>11199</v>
      </c>
      <c r="H27" s="50">
        <v>11656</v>
      </c>
      <c r="I27" s="50">
        <v>14138</v>
      </c>
      <c r="J27" s="50">
        <f t="shared" si="0"/>
        <v>11202.4</v>
      </c>
    </row>
    <row r="28" spans="1:10" ht="12">
      <c r="A28" s="49" t="s">
        <v>131</v>
      </c>
      <c r="B28" s="49" t="s">
        <v>78</v>
      </c>
      <c r="C28" s="49" t="s">
        <v>79</v>
      </c>
      <c r="D28" s="49" t="s">
        <v>132</v>
      </c>
      <c r="E28" s="50">
        <v>2050</v>
      </c>
      <c r="F28" s="50">
        <v>2340</v>
      </c>
      <c r="G28" s="50">
        <v>3425</v>
      </c>
      <c r="H28" s="50">
        <v>3459</v>
      </c>
      <c r="I28" s="50">
        <v>3405</v>
      </c>
      <c r="J28" s="50">
        <f t="shared" si="0"/>
        <v>2935.8</v>
      </c>
    </row>
    <row r="29" spans="1:10" ht="12">
      <c r="A29" s="49" t="s">
        <v>133</v>
      </c>
      <c r="B29" s="49" t="s">
        <v>78</v>
      </c>
      <c r="C29" s="49" t="s">
        <v>79</v>
      </c>
      <c r="D29" s="49" t="s">
        <v>134</v>
      </c>
      <c r="E29" s="50">
        <v>66400</v>
      </c>
      <c r="F29" s="50">
        <v>66883</v>
      </c>
      <c r="G29" s="50">
        <v>77147</v>
      </c>
      <c r="H29" s="50">
        <v>84975</v>
      </c>
      <c r="I29" s="50">
        <v>82672</v>
      </c>
      <c r="J29" s="50">
        <f t="shared" si="0"/>
        <v>75615.4</v>
      </c>
    </row>
    <row r="30" spans="1:10" ht="12">
      <c r="A30" s="49" t="s">
        <v>135</v>
      </c>
      <c r="B30" s="49" t="s">
        <v>78</v>
      </c>
      <c r="C30" s="49" t="s">
        <v>79</v>
      </c>
      <c r="D30" s="49" t="s">
        <v>136</v>
      </c>
      <c r="E30" s="50">
        <v>1793</v>
      </c>
      <c r="F30" s="50">
        <v>2344</v>
      </c>
      <c r="G30" s="50">
        <v>2521</v>
      </c>
      <c r="H30" s="50">
        <v>2367</v>
      </c>
      <c r="I30" s="50">
        <v>2297</v>
      </c>
      <c r="J30" s="50">
        <f t="shared" si="0"/>
        <v>2264.4</v>
      </c>
    </row>
    <row r="31" spans="1:10" ht="12">
      <c r="A31" s="49" t="s">
        <v>137</v>
      </c>
      <c r="B31" s="49" t="s">
        <v>78</v>
      </c>
      <c r="C31" s="49" t="s">
        <v>79</v>
      </c>
      <c r="D31" s="49" t="s">
        <v>138</v>
      </c>
      <c r="E31" s="50">
        <v>7239</v>
      </c>
      <c r="F31" s="50">
        <v>8652</v>
      </c>
      <c r="G31" s="50">
        <v>9052</v>
      </c>
      <c r="H31" s="50">
        <v>8687</v>
      </c>
      <c r="I31" s="50">
        <v>6554</v>
      </c>
      <c r="J31" s="50">
        <f t="shared" si="0"/>
        <v>8036.8</v>
      </c>
    </row>
    <row r="32" spans="1:10" ht="12">
      <c r="A32" s="49" t="s">
        <v>139</v>
      </c>
      <c r="B32" s="49" t="s">
        <v>78</v>
      </c>
      <c r="C32" s="49" t="s">
        <v>79</v>
      </c>
      <c r="D32" s="49" t="s">
        <v>140</v>
      </c>
      <c r="E32" s="50">
        <v>6754</v>
      </c>
      <c r="F32" s="50">
        <v>6583</v>
      </c>
      <c r="G32" s="50">
        <v>7002</v>
      </c>
      <c r="H32" s="50">
        <v>6432</v>
      </c>
      <c r="I32" s="50">
        <v>4826</v>
      </c>
      <c r="J32" s="50">
        <f t="shared" si="0"/>
        <v>6319.4</v>
      </c>
    </row>
    <row r="33" spans="1:10" ht="12">
      <c r="A33" s="49" t="s">
        <v>141</v>
      </c>
      <c r="B33" s="49" t="s">
        <v>78</v>
      </c>
      <c r="C33" s="49" t="s">
        <v>79</v>
      </c>
      <c r="D33" s="49" t="s">
        <v>142</v>
      </c>
      <c r="E33" s="50">
        <v>22379</v>
      </c>
      <c r="F33" s="50">
        <v>22163</v>
      </c>
      <c r="G33" s="50">
        <v>22429</v>
      </c>
      <c r="H33" s="50">
        <v>22264</v>
      </c>
      <c r="I33" s="50">
        <v>17113</v>
      </c>
      <c r="J33" s="50">
        <f t="shared" si="0"/>
        <v>21269.6</v>
      </c>
    </row>
    <row r="34" spans="1:10" ht="12">
      <c r="A34" s="49" t="s">
        <v>143</v>
      </c>
      <c r="B34" s="49" t="s">
        <v>78</v>
      </c>
      <c r="C34" s="49" t="s">
        <v>79</v>
      </c>
      <c r="D34" s="49" t="s">
        <v>144</v>
      </c>
      <c r="E34" s="50">
        <v>10361</v>
      </c>
      <c r="F34" s="50">
        <v>11865</v>
      </c>
      <c r="G34" s="50">
        <v>11674</v>
      </c>
      <c r="H34" s="50">
        <v>13417</v>
      </c>
      <c r="I34" s="50">
        <v>12294</v>
      </c>
      <c r="J34" s="50">
        <f aca="true" t="shared" si="1" ref="J34:J53">AVERAGE(E34:I34)</f>
        <v>11922.2</v>
      </c>
    </row>
    <row r="35" spans="1:10" ht="12">
      <c r="A35" s="49" t="s">
        <v>145</v>
      </c>
      <c r="B35" s="49" t="s">
        <v>78</v>
      </c>
      <c r="C35" s="49" t="s">
        <v>79</v>
      </c>
      <c r="D35" s="49" t="s">
        <v>146</v>
      </c>
      <c r="E35" s="50">
        <v>27634</v>
      </c>
      <c r="F35" s="50">
        <v>33090</v>
      </c>
      <c r="G35" s="50">
        <v>38914</v>
      </c>
      <c r="H35" s="50">
        <v>37546</v>
      </c>
      <c r="I35" s="50">
        <v>26722</v>
      </c>
      <c r="J35" s="50">
        <f t="shared" si="1"/>
        <v>32781.2</v>
      </c>
    </row>
    <row r="36" spans="1:10" ht="12">
      <c r="A36" s="49" t="s">
        <v>147</v>
      </c>
      <c r="B36" s="49" t="s">
        <v>78</v>
      </c>
      <c r="C36" s="49" t="s">
        <v>79</v>
      </c>
      <c r="D36" s="49" t="s">
        <v>148</v>
      </c>
      <c r="E36" s="50">
        <v>25570</v>
      </c>
      <c r="F36" s="50">
        <v>24196</v>
      </c>
      <c r="G36" s="50">
        <v>24084</v>
      </c>
      <c r="H36" s="50">
        <v>25211</v>
      </c>
      <c r="I36" s="50">
        <v>19981</v>
      </c>
      <c r="J36" s="50">
        <f t="shared" si="1"/>
        <v>23808.4</v>
      </c>
    </row>
    <row r="37" spans="1:10" ht="12">
      <c r="A37" s="49" t="s">
        <v>149</v>
      </c>
      <c r="B37" s="49" t="s">
        <v>78</v>
      </c>
      <c r="C37" s="49" t="s">
        <v>79</v>
      </c>
      <c r="D37" s="49" t="s">
        <v>150</v>
      </c>
      <c r="E37" s="50">
        <v>39785</v>
      </c>
      <c r="F37" s="50">
        <v>42703</v>
      </c>
      <c r="G37" s="50">
        <v>42543</v>
      </c>
      <c r="H37" s="50">
        <v>38306</v>
      </c>
      <c r="I37" s="50">
        <v>27514</v>
      </c>
      <c r="J37" s="50">
        <f t="shared" si="1"/>
        <v>38170.2</v>
      </c>
    </row>
    <row r="38" spans="1:10" ht="12">
      <c r="A38" s="49" t="s">
        <v>151</v>
      </c>
      <c r="B38" s="49" t="s">
        <v>78</v>
      </c>
      <c r="C38" s="49" t="s">
        <v>79</v>
      </c>
      <c r="D38" s="49" t="s">
        <v>152</v>
      </c>
      <c r="E38" s="50">
        <v>11248</v>
      </c>
      <c r="F38" s="50">
        <v>12729</v>
      </c>
      <c r="G38" s="50">
        <v>14101</v>
      </c>
      <c r="H38" s="50">
        <v>15669</v>
      </c>
      <c r="I38" s="50">
        <v>14088</v>
      </c>
      <c r="J38" s="50">
        <f t="shared" si="1"/>
        <v>13567</v>
      </c>
    </row>
    <row r="39" spans="1:10" ht="12">
      <c r="A39" s="49" t="s">
        <v>153</v>
      </c>
      <c r="B39" s="49" t="s">
        <v>78</v>
      </c>
      <c r="C39" s="49" t="s">
        <v>79</v>
      </c>
      <c r="D39" s="49" t="s">
        <v>154</v>
      </c>
      <c r="E39" s="50">
        <v>17413</v>
      </c>
      <c r="F39" s="50">
        <v>17875</v>
      </c>
      <c r="G39" s="50">
        <v>20728</v>
      </c>
      <c r="H39" s="50">
        <v>23840</v>
      </c>
      <c r="I39" s="50">
        <v>19859</v>
      </c>
      <c r="J39" s="50">
        <f t="shared" si="1"/>
        <v>19943</v>
      </c>
    </row>
    <row r="40" spans="1:10" ht="12">
      <c r="A40" s="49" t="s">
        <v>155</v>
      </c>
      <c r="B40" s="49" t="s">
        <v>78</v>
      </c>
      <c r="C40" s="49" t="s">
        <v>79</v>
      </c>
      <c r="D40" s="49" t="s">
        <v>156</v>
      </c>
      <c r="E40" s="50">
        <v>38683</v>
      </c>
      <c r="F40" s="50">
        <v>38567</v>
      </c>
      <c r="G40" s="50">
        <v>41496</v>
      </c>
      <c r="H40" s="50">
        <v>37268</v>
      </c>
      <c r="I40" s="50">
        <v>33121</v>
      </c>
      <c r="J40" s="50">
        <f t="shared" si="1"/>
        <v>37827</v>
      </c>
    </row>
    <row r="41" spans="1:10" ht="12">
      <c r="A41" s="49" t="s">
        <v>157</v>
      </c>
      <c r="B41" s="49" t="s">
        <v>78</v>
      </c>
      <c r="C41" s="49" t="s">
        <v>79</v>
      </c>
      <c r="D41" s="49" t="s">
        <v>158</v>
      </c>
      <c r="E41" s="50">
        <v>14293</v>
      </c>
      <c r="F41" s="50">
        <v>13507</v>
      </c>
      <c r="G41" s="50">
        <v>13217</v>
      </c>
      <c r="H41" s="50">
        <v>12269</v>
      </c>
      <c r="I41" s="50">
        <v>10691</v>
      </c>
      <c r="J41" s="50">
        <f t="shared" si="1"/>
        <v>12795.4</v>
      </c>
    </row>
    <row r="42" spans="1:10" ht="12">
      <c r="A42" s="49" t="s">
        <v>159</v>
      </c>
      <c r="B42" s="49" t="s">
        <v>78</v>
      </c>
      <c r="C42" s="49" t="s">
        <v>79</v>
      </c>
      <c r="D42" s="49" t="s">
        <v>160</v>
      </c>
      <c r="E42" s="50">
        <v>2182</v>
      </c>
      <c r="F42" s="50">
        <v>1948</v>
      </c>
      <c r="G42" s="50">
        <v>1903</v>
      </c>
      <c r="H42" s="50">
        <v>1808</v>
      </c>
      <c r="I42" s="50">
        <v>1801</v>
      </c>
      <c r="J42" s="50">
        <f t="shared" si="1"/>
        <v>1928.4</v>
      </c>
    </row>
    <row r="43" spans="1:10" ht="12">
      <c r="A43" s="49" t="s">
        <v>161</v>
      </c>
      <c r="B43" s="49" t="s">
        <v>78</v>
      </c>
      <c r="C43" s="49" t="s">
        <v>79</v>
      </c>
      <c r="D43" s="49" t="s">
        <v>162</v>
      </c>
      <c r="E43" s="50">
        <v>28609</v>
      </c>
      <c r="F43" s="50">
        <v>31553</v>
      </c>
      <c r="G43" s="50">
        <v>36081</v>
      </c>
      <c r="H43" s="50">
        <v>43341</v>
      </c>
      <c r="I43" s="50">
        <v>41675</v>
      </c>
      <c r="J43" s="50">
        <f t="shared" si="1"/>
        <v>36251.8</v>
      </c>
    </row>
    <row r="44" spans="1:10" ht="12">
      <c r="A44" s="49" t="s">
        <v>163</v>
      </c>
      <c r="B44" s="49" t="s">
        <v>78</v>
      </c>
      <c r="C44" s="49" t="s">
        <v>79</v>
      </c>
      <c r="D44" s="49" t="s">
        <v>164</v>
      </c>
      <c r="E44" s="50">
        <v>3840</v>
      </c>
      <c r="F44" s="50">
        <v>4060</v>
      </c>
      <c r="G44" s="50">
        <v>4659</v>
      </c>
      <c r="H44" s="50">
        <v>4693</v>
      </c>
      <c r="I44" s="50">
        <v>4013</v>
      </c>
      <c r="J44" s="50">
        <f t="shared" si="1"/>
        <v>4253</v>
      </c>
    </row>
    <row r="45" spans="1:10" ht="12">
      <c r="A45" s="49" t="s">
        <v>165</v>
      </c>
      <c r="B45" s="49" t="s">
        <v>78</v>
      </c>
      <c r="C45" s="49" t="s">
        <v>79</v>
      </c>
      <c r="D45" s="49" t="s">
        <v>166</v>
      </c>
      <c r="E45" s="50">
        <v>29097</v>
      </c>
      <c r="F45" s="50">
        <v>32219</v>
      </c>
      <c r="G45" s="50">
        <v>37826</v>
      </c>
      <c r="H45" s="50">
        <v>40174</v>
      </c>
      <c r="I45" s="50">
        <v>39196</v>
      </c>
      <c r="J45" s="50">
        <f t="shared" si="1"/>
        <v>35702.4</v>
      </c>
    </row>
    <row r="46" spans="1:10" ht="12">
      <c r="A46" s="49" t="s">
        <v>167</v>
      </c>
      <c r="B46" s="49" t="s">
        <v>78</v>
      </c>
      <c r="C46" s="49" t="s">
        <v>79</v>
      </c>
      <c r="D46" s="49" t="s">
        <v>168</v>
      </c>
      <c r="E46" s="50">
        <v>122623</v>
      </c>
      <c r="F46" s="50">
        <v>134197</v>
      </c>
      <c r="G46" s="50">
        <v>149056</v>
      </c>
      <c r="H46" s="50">
        <v>166178</v>
      </c>
      <c r="I46" s="50">
        <v>162750</v>
      </c>
      <c r="J46" s="50">
        <f t="shared" si="1"/>
        <v>146960.8</v>
      </c>
    </row>
    <row r="47" spans="1:10" ht="12">
      <c r="A47" s="49" t="s">
        <v>169</v>
      </c>
      <c r="B47" s="49" t="s">
        <v>78</v>
      </c>
      <c r="C47" s="49" t="s">
        <v>79</v>
      </c>
      <c r="D47" s="49" t="s">
        <v>170</v>
      </c>
      <c r="E47" s="50">
        <v>15731</v>
      </c>
      <c r="F47" s="50">
        <v>18417</v>
      </c>
      <c r="G47" s="50">
        <v>20236</v>
      </c>
      <c r="H47" s="50">
        <v>24019</v>
      </c>
      <c r="I47" s="50">
        <v>22595</v>
      </c>
      <c r="J47" s="50">
        <f t="shared" si="1"/>
        <v>20199.6</v>
      </c>
    </row>
    <row r="48" spans="1:10" ht="12">
      <c r="A48" s="49" t="s">
        <v>171</v>
      </c>
      <c r="B48" s="49" t="s">
        <v>78</v>
      </c>
      <c r="C48" s="49" t="s">
        <v>79</v>
      </c>
      <c r="D48" s="49" t="s">
        <v>172</v>
      </c>
      <c r="E48" s="50">
        <v>45711</v>
      </c>
      <c r="F48" s="50">
        <v>46263</v>
      </c>
      <c r="G48" s="50">
        <v>48990</v>
      </c>
      <c r="H48" s="50">
        <v>49959</v>
      </c>
      <c r="I48" s="50">
        <v>38977</v>
      </c>
      <c r="J48" s="50">
        <f t="shared" si="1"/>
        <v>45980</v>
      </c>
    </row>
    <row r="49" spans="1:10" ht="12">
      <c r="A49" s="49" t="s">
        <v>173</v>
      </c>
      <c r="B49" s="49" t="s">
        <v>78</v>
      </c>
      <c r="C49" s="49" t="s">
        <v>79</v>
      </c>
      <c r="D49" s="49" t="s">
        <v>174</v>
      </c>
      <c r="E49" s="50">
        <v>2451</v>
      </c>
      <c r="F49" s="50">
        <v>2430</v>
      </c>
      <c r="G49" s="50">
        <v>2686</v>
      </c>
      <c r="H49" s="50">
        <v>2360</v>
      </c>
      <c r="I49" s="50">
        <v>2071</v>
      </c>
      <c r="J49" s="50">
        <f t="shared" si="1"/>
        <v>2399.6</v>
      </c>
    </row>
    <row r="50" spans="1:10" ht="12">
      <c r="A50" s="49" t="s">
        <v>175</v>
      </c>
      <c r="B50" s="49" t="s">
        <v>78</v>
      </c>
      <c r="C50" s="49" t="s">
        <v>79</v>
      </c>
      <c r="D50" s="49" t="s">
        <v>176</v>
      </c>
      <c r="E50" s="50">
        <v>30239</v>
      </c>
      <c r="F50" s="50">
        <v>33091</v>
      </c>
      <c r="G50" s="50">
        <v>36489</v>
      </c>
      <c r="H50" s="50">
        <v>41407</v>
      </c>
      <c r="I50" s="50">
        <v>35611</v>
      </c>
      <c r="J50" s="50">
        <f t="shared" si="1"/>
        <v>35367.4</v>
      </c>
    </row>
    <row r="51" spans="1:10" ht="12">
      <c r="A51" s="49" t="s">
        <v>177</v>
      </c>
      <c r="B51" s="49" t="s">
        <v>78</v>
      </c>
      <c r="C51" s="49" t="s">
        <v>79</v>
      </c>
      <c r="D51" s="49" t="s">
        <v>178</v>
      </c>
      <c r="E51" s="50">
        <v>26084</v>
      </c>
      <c r="F51" s="50">
        <v>28744</v>
      </c>
      <c r="G51" s="50">
        <v>29716</v>
      </c>
      <c r="H51" s="50">
        <v>25966</v>
      </c>
      <c r="I51" s="50">
        <v>19607</v>
      </c>
      <c r="J51" s="50">
        <f t="shared" si="1"/>
        <v>26023.4</v>
      </c>
    </row>
    <row r="52" spans="1:10" ht="12">
      <c r="A52" s="49" t="s">
        <v>179</v>
      </c>
      <c r="B52" s="49" t="s">
        <v>78</v>
      </c>
      <c r="C52" s="49" t="s">
        <v>79</v>
      </c>
      <c r="D52" s="49" t="s">
        <v>180</v>
      </c>
      <c r="E52" s="50">
        <v>4506</v>
      </c>
      <c r="F52" s="50">
        <v>4667</v>
      </c>
      <c r="G52" s="50">
        <v>5115</v>
      </c>
      <c r="H52" s="50">
        <v>5483</v>
      </c>
      <c r="I52" s="50">
        <v>5160</v>
      </c>
      <c r="J52" s="50">
        <f t="shared" si="1"/>
        <v>4986.2</v>
      </c>
    </row>
    <row r="53" spans="1:10" ht="12">
      <c r="A53" s="49" t="s">
        <v>181</v>
      </c>
      <c r="B53" s="49" t="s">
        <v>78</v>
      </c>
      <c r="C53" s="49" t="s">
        <v>79</v>
      </c>
      <c r="D53" s="49" t="s">
        <v>182</v>
      </c>
      <c r="E53" s="50">
        <v>1822</v>
      </c>
      <c r="F53" s="50">
        <v>2265</v>
      </c>
      <c r="G53" s="50">
        <v>2814</v>
      </c>
      <c r="H53" s="50">
        <v>3169</v>
      </c>
      <c r="I53" s="50">
        <v>3087</v>
      </c>
      <c r="J53" s="50">
        <f t="shared" si="1"/>
        <v>2631.4</v>
      </c>
    </row>
    <row r="54" spans="1:10" ht="12">
      <c r="A54" s="49" t="s">
        <v>183</v>
      </c>
      <c r="B54" s="49" t="s">
        <v>184</v>
      </c>
      <c r="C54" s="49" t="s">
        <v>185</v>
      </c>
      <c r="D54" s="49" t="s">
        <v>186</v>
      </c>
      <c r="E54" s="50">
        <v>1332620</v>
      </c>
      <c r="F54" s="50">
        <v>1460887</v>
      </c>
      <c r="G54" s="50">
        <v>1613445</v>
      </c>
      <c r="H54" s="50">
        <v>1681986</v>
      </c>
      <c r="I54" s="50">
        <v>1378220</v>
      </c>
      <c r="J54" s="50">
        <f>AVERAGE(E54:I54)</f>
        <v>1493431.6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Buuck, Daniel</dc:creator>
  <cp:keywords/>
  <dc:description/>
  <cp:lastModifiedBy>dbuuck</cp:lastModifiedBy>
  <cp:lastPrinted>2010-02-25T16:57:16Z</cp:lastPrinted>
  <dcterms:created xsi:type="dcterms:W3CDTF">2009-03-06T21:49:47Z</dcterms:created>
  <dcterms:modified xsi:type="dcterms:W3CDTF">2014-09-26T18:26:09Z</dcterms:modified>
  <cp:category/>
  <cp:version/>
  <cp:contentType/>
  <cp:contentStatus/>
</cp:coreProperties>
</file>